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 firstSheet="5" activeTab="8"/>
  </bookViews>
  <sheets>
    <sheet name="EJECUCION ENE 2021" sheetId="1" r:id="rId1"/>
    <sheet name="EJECUCION FEB 2021" sheetId="2" r:id="rId2"/>
    <sheet name="EJECUCION MZO 2021" sheetId="3" r:id="rId3"/>
    <sheet name="EJECUCION ABR 2021" sheetId="4" r:id="rId4"/>
    <sheet name="EJECUCION MAY 2021" sheetId="5" r:id="rId5"/>
    <sheet name="EJECUCION JUN 2021" sheetId="6" r:id="rId6"/>
    <sheet name="EJECUCION JUL 2021" sheetId="7" r:id="rId7"/>
    <sheet name="EJECUCION AGO 2021" sheetId="9" r:id="rId8"/>
    <sheet name=" EJECUCION SEPT 2021" sheetId="10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1" i="10" l="1"/>
  <c r="G102" i="10" s="1"/>
  <c r="F101" i="10"/>
  <c r="F102" i="10" s="1"/>
  <c r="E101" i="10"/>
  <c r="H101" i="10" s="1"/>
  <c r="D101" i="10"/>
  <c r="D102" i="10" s="1"/>
  <c r="C101" i="10"/>
  <c r="C102" i="10" s="1"/>
  <c r="E100" i="10"/>
  <c r="H100" i="10" s="1"/>
  <c r="G99" i="10"/>
  <c r="F99" i="10"/>
  <c r="D99" i="10"/>
  <c r="C99" i="10"/>
  <c r="E98" i="10"/>
  <c r="H98" i="10" s="1"/>
  <c r="H97" i="10"/>
  <c r="E97" i="10"/>
  <c r="E96" i="10"/>
  <c r="H96" i="10" s="1"/>
  <c r="E95" i="10"/>
  <c r="H95" i="10" s="1"/>
  <c r="H94" i="10"/>
  <c r="E94" i="10"/>
  <c r="E93" i="10"/>
  <c r="H93" i="10" s="1"/>
  <c r="E92" i="10"/>
  <c r="H92" i="10" s="1"/>
  <c r="G85" i="10"/>
  <c r="G86" i="10" s="1"/>
  <c r="F85" i="10"/>
  <c r="D85" i="10"/>
  <c r="C85" i="10"/>
  <c r="C86" i="10" s="1"/>
  <c r="H84" i="10"/>
  <c r="E84" i="10"/>
  <c r="E85" i="10" s="1"/>
  <c r="H85" i="10" s="1"/>
  <c r="G83" i="10"/>
  <c r="F83" i="10"/>
  <c r="F86" i="10" s="1"/>
  <c r="D83" i="10"/>
  <c r="D86" i="10" s="1"/>
  <c r="C83" i="10"/>
  <c r="E82" i="10"/>
  <c r="H82" i="10" s="1"/>
  <c r="E81" i="10"/>
  <c r="H81" i="10" s="1"/>
  <c r="H83" i="10" s="1"/>
  <c r="G79" i="10"/>
  <c r="F79" i="10"/>
  <c r="F80" i="10" s="1"/>
  <c r="D79" i="10"/>
  <c r="C79" i="10"/>
  <c r="C80" i="10" s="1"/>
  <c r="H78" i="10"/>
  <c r="E78" i="10"/>
  <c r="E77" i="10"/>
  <c r="H77" i="10" s="1"/>
  <c r="E76" i="10"/>
  <c r="H76" i="10" s="1"/>
  <c r="G75" i="10"/>
  <c r="G80" i="10" s="1"/>
  <c r="F75" i="10"/>
  <c r="D75" i="10"/>
  <c r="D80" i="10" s="1"/>
  <c r="C75" i="10"/>
  <c r="H74" i="10"/>
  <c r="E74" i="10"/>
  <c r="E75" i="10" s="1"/>
  <c r="H75" i="10" s="1"/>
  <c r="G72" i="10"/>
  <c r="G73" i="10" s="1"/>
  <c r="F72" i="10"/>
  <c r="F73" i="10" s="1"/>
  <c r="D72" i="10"/>
  <c r="C72" i="10"/>
  <c r="C73" i="10" s="1"/>
  <c r="E71" i="10"/>
  <c r="H71" i="10" s="1"/>
  <c r="E70" i="10"/>
  <c r="E72" i="10" s="1"/>
  <c r="G69" i="10"/>
  <c r="F69" i="10"/>
  <c r="D69" i="10"/>
  <c r="C69" i="10"/>
  <c r="H68" i="10"/>
  <c r="E68" i="10"/>
  <c r="E67" i="10"/>
  <c r="H67" i="10" s="1"/>
  <c r="E66" i="10"/>
  <c r="E69" i="10" s="1"/>
  <c r="H69" i="10" s="1"/>
  <c r="G65" i="10"/>
  <c r="F65" i="10"/>
  <c r="D65" i="10"/>
  <c r="C65" i="10"/>
  <c r="H64" i="10"/>
  <c r="E64" i="10"/>
  <c r="E63" i="10"/>
  <c r="H63" i="10" s="1"/>
  <c r="E62" i="10"/>
  <c r="H62" i="10" s="1"/>
  <c r="H61" i="10"/>
  <c r="E61" i="10"/>
  <c r="E60" i="10"/>
  <c r="H60" i="10" s="1"/>
  <c r="E59" i="10"/>
  <c r="H59" i="10" s="1"/>
  <c r="H58" i="10"/>
  <c r="E58" i="10"/>
  <c r="E57" i="10"/>
  <c r="H57" i="10" s="1"/>
  <c r="E56" i="10"/>
  <c r="H56" i="10" s="1"/>
  <c r="H55" i="10"/>
  <c r="E55" i="10"/>
  <c r="E54" i="10"/>
  <c r="H54" i="10" s="1"/>
  <c r="E53" i="10"/>
  <c r="E65" i="10" s="1"/>
  <c r="H65" i="10" s="1"/>
  <c r="G52" i="10"/>
  <c r="F52" i="10"/>
  <c r="D52" i="10"/>
  <c r="C52" i="10"/>
  <c r="H51" i="10"/>
  <c r="E51" i="10"/>
  <c r="E50" i="10"/>
  <c r="H50" i="10" s="1"/>
  <c r="E49" i="10"/>
  <c r="H49" i="10" s="1"/>
  <c r="H48" i="10"/>
  <c r="E48" i="10"/>
  <c r="E52" i="10" s="1"/>
  <c r="H52" i="10" s="1"/>
  <c r="G43" i="10"/>
  <c r="F43" i="10"/>
  <c r="D43" i="10"/>
  <c r="D73" i="10" s="1"/>
  <c r="C43" i="10"/>
  <c r="E42" i="10"/>
  <c r="H42" i="10" s="1"/>
  <c r="E41" i="10"/>
  <c r="H41" i="10" s="1"/>
  <c r="H40" i="10"/>
  <c r="E40" i="10"/>
  <c r="E39" i="10"/>
  <c r="H39" i="10" s="1"/>
  <c r="E38" i="10"/>
  <c r="H38" i="10" s="1"/>
  <c r="H37" i="10"/>
  <c r="E37" i="10"/>
  <c r="E36" i="10"/>
  <c r="H36" i="10" s="1"/>
  <c r="E35" i="10"/>
  <c r="H35" i="10" s="1"/>
  <c r="H34" i="10"/>
  <c r="E34" i="10"/>
  <c r="E33" i="10"/>
  <c r="H33" i="10" s="1"/>
  <c r="E32" i="10"/>
  <c r="H32" i="10" s="1"/>
  <c r="H31" i="10"/>
  <c r="E31" i="10"/>
  <c r="E30" i="10"/>
  <c r="H30" i="10" s="1"/>
  <c r="E29" i="10"/>
  <c r="H29" i="10" s="1"/>
  <c r="H28" i="10"/>
  <c r="E28" i="10"/>
  <c r="H27" i="10"/>
  <c r="E27" i="10"/>
  <c r="E26" i="10"/>
  <c r="E43" i="10" s="1"/>
  <c r="H25" i="10"/>
  <c r="E25" i="10"/>
  <c r="G24" i="10"/>
  <c r="G103" i="10" s="1"/>
  <c r="F24" i="10"/>
  <c r="D24" i="10"/>
  <c r="C24" i="10"/>
  <c r="H23" i="10"/>
  <c r="E23" i="10"/>
  <c r="E22" i="10"/>
  <c r="H22" i="10" s="1"/>
  <c r="H21" i="10"/>
  <c r="E21" i="10"/>
  <c r="H20" i="10"/>
  <c r="E20" i="10"/>
  <c r="E19" i="10"/>
  <c r="H19" i="10" s="1"/>
  <c r="H18" i="10"/>
  <c r="E18" i="10"/>
  <c r="H17" i="10"/>
  <c r="E17" i="10"/>
  <c r="E16" i="10"/>
  <c r="H16" i="10" s="1"/>
  <c r="H15" i="10"/>
  <c r="E15" i="10"/>
  <c r="H14" i="10"/>
  <c r="E14" i="10"/>
  <c r="E13" i="10"/>
  <c r="H13" i="10" s="1"/>
  <c r="H12" i="10"/>
  <c r="E12" i="10"/>
  <c r="H11" i="10"/>
  <c r="E11" i="10"/>
  <c r="E10" i="10"/>
  <c r="H10" i="10" s="1"/>
  <c r="H24" i="10" l="1"/>
  <c r="F103" i="10"/>
  <c r="C103" i="10"/>
  <c r="D103" i="10"/>
  <c r="H43" i="10"/>
  <c r="H72" i="10"/>
  <c r="E73" i="10"/>
  <c r="H73" i="10" s="1"/>
  <c r="E99" i="10"/>
  <c r="H99" i="10" s="1"/>
  <c r="H26" i="10"/>
  <c r="E24" i="10"/>
  <c r="E83" i="10"/>
  <c r="E86" i="10" s="1"/>
  <c r="H86" i="10" s="1"/>
  <c r="H53" i="10"/>
  <c r="H66" i="10"/>
  <c r="H70" i="10"/>
  <c r="E79" i="10"/>
  <c r="E102" i="10"/>
  <c r="H102" i="10" s="1"/>
  <c r="G101" i="9"/>
  <c r="G102" i="9" s="1"/>
  <c r="F101" i="9"/>
  <c r="F102" i="9" s="1"/>
  <c r="D101" i="9"/>
  <c r="D102" i="9" s="1"/>
  <c r="C101" i="9"/>
  <c r="E100" i="9"/>
  <c r="E101" i="9" s="1"/>
  <c r="G99" i="9"/>
  <c r="F99" i="9"/>
  <c r="D99" i="9"/>
  <c r="C99" i="9"/>
  <c r="C102" i="9" s="1"/>
  <c r="E98" i="9"/>
  <c r="H98" i="9" s="1"/>
  <c r="H97" i="9"/>
  <c r="E97" i="9"/>
  <c r="E96" i="9"/>
  <c r="H96" i="9" s="1"/>
  <c r="E95" i="9"/>
  <c r="H95" i="9" s="1"/>
  <c r="H94" i="9"/>
  <c r="E94" i="9"/>
  <c r="E93" i="9"/>
  <c r="H93" i="9" s="1"/>
  <c r="E92" i="9"/>
  <c r="H92" i="9" s="1"/>
  <c r="H85" i="9"/>
  <c r="G85" i="9"/>
  <c r="F85" i="9"/>
  <c r="F86" i="9" s="1"/>
  <c r="E85" i="9"/>
  <c r="D85" i="9"/>
  <c r="C85" i="9"/>
  <c r="C86" i="9" s="1"/>
  <c r="H84" i="9"/>
  <c r="E84" i="9"/>
  <c r="G83" i="9"/>
  <c r="G86" i="9" s="1"/>
  <c r="F83" i="9"/>
  <c r="D83" i="9"/>
  <c r="D86" i="9" s="1"/>
  <c r="C83" i="9"/>
  <c r="E82" i="9"/>
  <c r="H82" i="9" s="1"/>
  <c r="E81" i="9"/>
  <c r="H81" i="9" s="1"/>
  <c r="G79" i="9"/>
  <c r="F79" i="9"/>
  <c r="F80" i="9" s="1"/>
  <c r="D79" i="9"/>
  <c r="C79" i="9"/>
  <c r="C80" i="9" s="1"/>
  <c r="H78" i="9"/>
  <c r="E78" i="9"/>
  <c r="E77" i="9"/>
  <c r="H77" i="9" s="1"/>
  <c r="E76" i="9"/>
  <c r="H76" i="9" s="1"/>
  <c r="H75" i="9"/>
  <c r="G75" i="9"/>
  <c r="G80" i="9" s="1"/>
  <c r="F75" i="9"/>
  <c r="E75" i="9"/>
  <c r="D75" i="9"/>
  <c r="D80" i="9" s="1"/>
  <c r="C75" i="9"/>
  <c r="H74" i="9"/>
  <c r="E74" i="9"/>
  <c r="G72" i="9"/>
  <c r="G73" i="9" s="1"/>
  <c r="F72" i="9"/>
  <c r="F73" i="9" s="1"/>
  <c r="D72" i="9"/>
  <c r="D73" i="9" s="1"/>
  <c r="C72" i="9"/>
  <c r="C73" i="9" s="1"/>
  <c r="E71" i="9"/>
  <c r="H71" i="9" s="1"/>
  <c r="E70" i="9"/>
  <c r="H70" i="9" s="1"/>
  <c r="G69" i="9"/>
  <c r="F69" i="9"/>
  <c r="D69" i="9"/>
  <c r="C69" i="9"/>
  <c r="H68" i="9"/>
  <c r="E68" i="9"/>
  <c r="E67" i="9"/>
  <c r="H67" i="9" s="1"/>
  <c r="E66" i="9"/>
  <c r="H66" i="9" s="1"/>
  <c r="G65" i="9"/>
  <c r="F65" i="9"/>
  <c r="D65" i="9"/>
  <c r="C65" i="9"/>
  <c r="H64" i="9"/>
  <c r="E64" i="9"/>
  <c r="E63" i="9"/>
  <c r="H63" i="9" s="1"/>
  <c r="E62" i="9"/>
  <c r="H62" i="9" s="1"/>
  <c r="H61" i="9"/>
  <c r="E61" i="9"/>
  <c r="E60" i="9"/>
  <c r="H60" i="9" s="1"/>
  <c r="E59" i="9"/>
  <c r="H59" i="9" s="1"/>
  <c r="H58" i="9"/>
  <c r="E58" i="9"/>
  <c r="E57" i="9"/>
  <c r="H57" i="9" s="1"/>
  <c r="E56" i="9"/>
  <c r="H56" i="9" s="1"/>
  <c r="H55" i="9"/>
  <c r="E55" i="9"/>
  <c r="E54" i="9"/>
  <c r="H54" i="9" s="1"/>
  <c r="E53" i="9"/>
  <c r="H53" i="9" s="1"/>
  <c r="G52" i="9"/>
  <c r="F52" i="9"/>
  <c r="D52" i="9"/>
  <c r="C52" i="9"/>
  <c r="H51" i="9"/>
  <c r="E51" i="9"/>
  <c r="E50" i="9"/>
  <c r="H50" i="9" s="1"/>
  <c r="E49" i="9"/>
  <c r="H49" i="9" s="1"/>
  <c r="H48" i="9"/>
  <c r="E48" i="9"/>
  <c r="G43" i="9"/>
  <c r="F43" i="9"/>
  <c r="D43" i="9"/>
  <c r="C43" i="9"/>
  <c r="E42" i="9"/>
  <c r="H42" i="9" s="1"/>
  <c r="E41" i="9"/>
  <c r="H41" i="9" s="1"/>
  <c r="H40" i="9"/>
  <c r="E40" i="9"/>
  <c r="E39" i="9"/>
  <c r="H39" i="9" s="1"/>
  <c r="E38" i="9"/>
  <c r="H38" i="9" s="1"/>
  <c r="H37" i="9"/>
  <c r="E37" i="9"/>
  <c r="E36" i="9"/>
  <c r="H36" i="9" s="1"/>
  <c r="E35" i="9"/>
  <c r="H35" i="9" s="1"/>
  <c r="H34" i="9"/>
  <c r="E34" i="9"/>
  <c r="E33" i="9"/>
  <c r="H33" i="9" s="1"/>
  <c r="E32" i="9"/>
  <c r="H32" i="9" s="1"/>
  <c r="H31" i="9"/>
  <c r="E31" i="9"/>
  <c r="E30" i="9"/>
  <c r="H30" i="9" s="1"/>
  <c r="E29" i="9"/>
  <c r="H29" i="9" s="1"/>
  <c r="H28" i="9"/>
  <c r="E28" i="9"/>
  <c r="E27" i="9"/>
  <c r="H27" i="9" s="1"/>
  <c r="E26" i="9"/>
  <c r="H26" i="9" s="1"/>
  <c r="H25" i="9"/>
  <c r="E25" i="9"/>
  <c r="G24" i="9"/>
  <c r="G103" i="9" s="1"/>
  <c r="F24" i="9"/>
  <c r="D24" i="9"/>
  <c r="C24" i="9"/>
  <c r="E23" i="9"/>
  <c r="H23" i="9" s="1"/>
  <c r="E22" i="9"/>
  <c r="H22" i="9" s="1"/>
  <c r="H21" i="9"/>
  <c r="E21" i="9"/>
  <c r="E20" i="9"/>
  <c r="H20" i="9" s="1"/>
  <c r="E19" i="9"/>
  <c r="H19" i="9" s="1"/>
  <c r="H18" i="9"/>
  <c r="E18" i="9"/>
  <c r="E17" i="9"/>
  <c r="H17" i="9" s="1"/>
  <c r="E16" i="9"/>
  <c r="H16" i="9" s="1"/>
  <c r="H15" i="9"/>
  <c r="E15" i="9"/>
  <c r="E14" i="9"/>
  <c r="H14" i="9" s="1"/>
  <c r="E13" i="9"/>
  <c r="H13" i="9" s="1"/>
  <c r="H12" i="9"/>
  <c r="E12" i="9"/>
  <c r="E11" i="9"/>
  <c r="H11" i="9" s="1"/>
  <c r="E10" i="9"/>
  <c r="H10" i="9" s="1"/>
  <c r="H79" i="10" l="1"/>
  <c r="E80" i="10"/>
  <c r="H80" i="10" s="1"/>
  <c r="H43" i="9"/>
  <c r="H24" i="9"/>
  <c r="C103" i="9"/>
  <c r="D103" i="9"/>
  <c r="E102" i="9"/>
  <c r="H102" i="9" s="1"/>
  <c r="H101" i="9"/>
  <c r="F103" i="9"/>
  <c r="H83" i="9"/>
  <c r="E52" i="9"/>
  <c r="H52" i="9" s="1"/>
  <c r="E65" i="9"/>
  <c r="H65" i="9" s="1"/>
  <c r="E69" i="9"/>
  <c r="H69" i="9" s="1"/>
  <c r="E79" i="9"/>
  <c r="H100" i="9"/>
  <c r="E99" i="9"/>
  <c r="H99" i="9" s="1"/>
  <c r="E24" i="9"/>
  <c r="E43" i="9"/>
  <c r="E72" i="9"/>
  <c r="E83" i="9"/>
  <c r="E86" i="9" s="1"/>
  <c r="H86" i="9" s="1"/>
  <c r="D102" i="7"/>
  <c r="G101" i="7"/>
  <c r="G102" i="7" s="1"/>
  <c r="F101" i="7"/>
  <c r="F102" i="7" s="1"/>
  <c r="E101" i="7"/>
  <c r="H101" i="7" s="1"/>
  <c r="D101" i="7"/>
  <c r="C101" i="7"/>
  <c r="C102" i="7" s="1"/>
  <c r="H100" i="7"/>
  <c r="E100" i="7"/>
  <c r="G99" i="7"/>
  <c r="F99" i="7"/>
  <c r="D99" i="7"/>
  <c r="C99" i="7"/>
  <c r="E98" i="7"/>
  <c r="H98" i="7" s="1"/>
  <c r="H97" i="7"/>
  <c r="E97" i="7"/>
  <c r="H96" i="7"/>
  <c r="E96" i="7"/>
  <c r="E95" i="7"/>
  <c r="H95" i="7" s="1"/>
  <c r="H94" i="7"/>
  <c r="E94" i="7"/>
  <c r="H93" i="7"/>
  <c r="E93" i="7"/>
  <c r="E92" i="7"/>
  <c r="H92" i="7" s="1"/>
  <c r="G85" i="7"/>
  <c r="G86" i="7" s="1"/>
  <c r="F85" i="7"/>
  <c r="D85" i="7"/>
  <c r="C85" i="7"/>
  <c r="C86" i="7" s="1"/>
  <c r="H84" i="7"/>
  <c r="E84" i="7"/>
  <c r="E85" i="7" s="1"/>
  <c r="H85" i="7" s="1"/>
  <c r="G83" i="7"/>
  <c r="F83" i="7"/>
  <c r="F86" i="7" s="1"/>
  <c r="D83" i="7"/>
  <c r="D86" i="7" s="1"/>
  <c r="C83" i="7"/>
  <c r="H82" i="7"/>
  <c r="E82" i="7"/>
  <c r="E81" i="7"/>
  <c r="H81" i="7" s="1"/>
  <c r="H83" i="7" s="1"/>
  <c r="G79" i="7"/>
  <c r="F79" i="7"/>
  <c r="F80" i="7" s="1"/>
  <c r="D79" i="7"/>
  <c r="C79" i="7"/>
  <c r="C80" i="7" s="1"/>
  <c r="H78" i="7"/>
  <c r="E78" i="7"/>
  <c r="H77" i="7"/>
  <c r="E77" i="7"/>
  <c r="E76" i="7"/>
  <c r="E79" i="7" s="1"/>
  <c r="G75" i="7"/>
  <c r="G80" i="7" s="1"/>
  <c r="F75" i="7"/>
  <c r="D75" i="7"/>
  <c r="D80" i="7" s="1"/>
  <c r="C75" i="7"/>
  <c r="H74" i="7"/>
  <c r="E74" i="7"/>
  <c r="E75" i="7" s="1"/>
  <c r="H75" i="7" s="1"/>
  <c r="G72" i="7"/>
  <c r="G73" i="7" s="1"/>
  <c r="F72" i="7"/>
  <c r="F73" i="7" s="1"/>
  <c r="D72" i="7"/>
  <c r="D73" i="7" s="1"/>
  <c r="C72" i="7"/>
  <c r="C73" i="7" s="1"/>
  <c r="H71" i="7"/>
  <c r="E71" i="7"/>
  <c r="E70" i="7"/>
  <c r="H70" i="7" s="1"/>
  <c r="G69" i="7"/>
  <c r="F69" i="7"/>
  <c r="D69" i="7"/>
  <c r="C69" i="7"/>
  <c r="H68" i="7"/>
  <c r="E68" i="7"/>
  <c r="H67" i="7"/>
  <c r="E67" i="7"/>
  <c r="E66" i="7"/>
  <c r="E69" i="7" s="1"/>
  <c r="H69" i="7" s="1"/>
  <c r="G65" i="7"/>
  <c r="F65" i="7"/>
  <c r="D65" i="7"/>
  <c r="C65" i="7"/>
  <c r="H64" i="7"/>
  <c r="E64" i="7"/>
  <c r="H63" i="7"/>
  <c r="E63" i="7"/>
  <c r="E62" i="7"/>
  <c r="H62" i="7" s="1"/>
  <c r="H61" i="7"/>
  <c r="E61" i="7"/>
  <c r="H60" i="7"/>
  <c r="E60" i="7"/>
  <c r="E59" i="7"/>
  <c r="H59" i="7" s="1"/>
  <c r="H58" i="7"/>
  <c r="E58" i="7"/>
  <c r="H57" i="7"/>
  <c r="E57" i="7"/>
  <c r="E56" i="7"/>
  <c r="H56" i="7" s="1"/>
  <c r="H55" i="7"/>
  <c r="E55" i="7"/>
  <c r="H54" i="7"/>
  <c r="E54" i="7"/>
  <c r="E53" i="7"/>
  <c r="E65" i="7" s="1"/>
  <c r="H65" i="7" s="1"/>
  <c r="G52" i="7"/>
  <c r="F52" i="7"/>
  <c r="D52" i="7"/>
  <c r="C52" i="7"/>
  <c r="H51" i="7"/>
  <c r="E51" i="7"/>
  <c r="H50" i="7"/>
  <c r="E50" i="7"/>
  <c r="E49" i="7"/>
  <c r="H49" i="7" s="1"/>
  <c r="H48" i="7"/>
  <c r="E48" i="7"/>
  <c r="E52" i="7" s="1"/>
  <c r="H52" i="7" s="1"/>
  <c r="G43" i="7"/>
  <c r="F43" i="7"/>
  <c r="D43" i="7"/>
  <c r="C43" i="7"/>
  <c r="H42" i="7"/>
  <c r="E42" i="7"/>
  <c r="E41" i="7"/>
  <c r="H41" i="7" s="1"/>
  <c r="H40" i="7"/>
  <c r="E40" i="7"/>
  <c r="H39" i="7"/>
  <c r="E39" i="7"/>
  <c r="E38" i="7"/>
  <c r="H38" i="7" s="1"/>
  <c r="H37" i="7"/>
  <c r="E37" i="7"/>
  <c r="H36" i="7"/>
  <c r="E36" i="7"/>
  <c r="E35" i="7"/>
  <c r="H35" i="7" s="1"/>
  <c r="H34" i="7"/>
  <c r="E34" i="7"/>
  <c r="H33" i="7"/>
  <c r="E33" i="7"/>
  <c r="E32" i="7"/>
  <c r="H32" i="7" s="1"/>
  <c r="H31" i="7"/>
  <c r="E31" i="7"/>
  <c r="H30" i="7"/>
  <c r="E30" i="7"/>
  <c r="E29" i="7"/>
  <c r="H29" i="7" s="1"/>
  <c r="H28" i="7"/>
  <c r="E28" i="7"/>
  <c r="H27" i="7"/>
  <c r="E27" i="7"/>
  <c r="E26" i="7"/>
  <c r="H26" i="7" s="1"/>
  <c r="H25" i="7"/>
  <c r="E25" i="7"/>
  <c r="G24" i="7"/>
  <c r="F24" i="7"/>
  <c r="D24" i="7"/>
  <c r="C24" i="7"/>
  <c r="H23" i="7"/>
  <c r="E23" i="7"/>
  <c r="E22" i="7"/>
  <c r="H22" i="7" s="1"/>
  <c r="H21" i="7"/>
  <c r="E21" i="7"/>
  <c r="H20" i="7"/>
  <c r="E20" i="7"/>
  <c r="E19" i="7"/>
  <c r="H19" i="7" s="1"/>
  <c r="H18" i="7"/>
  <c r="E18" i="7"/>
  <c r="H17" i="7"/>
  <c r="E17" i="7"/>
  <c r="E16" i="7"/>
  <c r="H16" i="7" s="1"/>
  <c r="H15" i="7"/>
  <c r="E15" i="7"/>
  <c r="H14" i="7"/>
  <c r="E14" i="7"/>
  <c r="E13" i="7"/>
  <c r="H13" i="7" s="1"/>
  <c r="H12" i="7"/>
  <c r="E12" i="7"/>
  <c r="H11" i="7"/>
  <c r="E11" i="7"/>
  <c r="E10" i="7"/>
  <c r="H10" i="7" s="1"/>
  <c r="E103" i="10" l="1"/>
  <c r="H103" i="10" s="1"/>
  <c r="E73" i="9"/>
  <c r="H73" i="9" s="1"/>
  <c r="H72" i="9"/>
  <c r="E80" i="9"/>
  <c r="H80" i="9" s="1"/>
  <c r="H79" i="9"/>
  <c r="E103" i="9"/>
  <c r="H103" i="9" s="1"/>
  <c r="H24" i="7"/>
  <c r="D103" i="7"/>
  <c r="F103" i="7"/>
  <c r="C103" i="7"/>
  <c r="G103" i="7"/>
  <c r="H43" i="7"/>
  <c r="E80" i="7"/>
  <c r="H80" i="7" s="1"/>
  <c r="H79" i="7"/>
  <c r="E24" i="7"/>
  <c r="E43" i="7"/>
  <c r="E99" i="7"/>
  <c r="E72" i="7"/>
  <c r="E83" i="7"/>
  <c r="E86" i="7" s="1"/>
  <c r="H86" i="7" s="1"/>
  <c r="H53" i="7"/>
  <c r="H66" i="7"/>
  <c r="H76" i="7"/>
  <c r="G102" i="6"/>
  <c r="G101" i="6"/>
  <c r="F101" i="6"/>
  <c r="F102" i="6" s="1"/>
  <c r="D101" i="6"/>
  <c r="D102" i="6" s="1"/>
  <c r="C101" i="6"/>
  <c r="E100" i="6"/>
  <c r="H100" i="6" s="1"/>
  <c r="G99" i="6"/>
  <c r="F99" i="6"/>
  <c r="D99" i="6"/>
  <c r="C99" i="6"/>
  <c r="C102" i="6" s="1"/>
  <c r="E98" i="6"/>
  <c r="H98" i="6" s="1"/>
  <c r="E97" i="6"/>
  <c r="H97" i="6" s="1"/>
  <c r="E96" i="6"/>
  <c r="H96" i="6" s="1"/>
  <c r="E95" i="6"/>
  <c r="H95" i="6" s="1"/>
  <c r="E94" i="6"/>
  <c r="H94" i="6" s="1"/>
  <c r="E93" i="6"/>
  <c r="H93" i="6" s="1"/>
  <c r="E92" i="6"/>
  <c r="H92" i="6" s="1"/>
  <c r="G85" i="6"/>
  <c r="F85" i="6"/>
  <c r="F86" i="6" s="1"/>
  <c r="E85" i="6"/>
  <c r="H85" i="6" s="1"/>
  <c r="D85" i="6"/>
  <c r="C85" i="6"/>
  <c r="E84" i="6"/>
  <c r="H84" i="6" s="1"/>
  <c r="G83" i="6"/>
  <c r="G86" i="6" s="1"/>
  <c r="F83" i="6"/>
  <c r="D83" i="6"/>
  <c r="D86" i="6" s="1"/>
  <c r="C83" i="6"/>
  <c r="C86" i="6" s="1"/>
  <c r="E82" i="6"/>
  <c r="H82" i="6" s="1"/>
  <c r="E81" i="6"/>
  <c r="H81" i="6" s="1"/>
  <c r="G79" i="6"/>
  <c r="F79" i="6"/>
  <c r="F80" i="6" s="1"/>
  <c r="D79" i="6"/>
  <c r="C79" i="6"/>
  <c r="C80" i="6" s="1"/>
  <c r="E78" i="6"/>
  <c r="H78" i="6" s="1"/>
  <c r="E77" i="6"/>
  <c r="H77" i="6" s="1"/>
  <c r="E76" i="6"/>
  <c r="H76" i="6" s="1"/>
  <c r="G75" i="6"/>
  <c r="G80" i="6" s="1"/>
  <c r="F75" i="6"/>
  <c r="E75" i="6"/>
  <c r="H75" i="6" s="1"/>
  <c r="D75" i="6"/>
  <c r="D80" i="6" s="1"/>
  <c r="C75" i="6"/>
  <c r="E74" i="6"/>
  <c r="H74" i="6" s="1"/>
  <c r="G72" i="6"/>
  <c r="G73" i="6" s="1"/>
  <c r="F72" i="6"/>
  <c r="F73" i="6" s="1"/>
  <c r="D72" i="6"/>
  <c r="D73" i="6" s="1"/>
  <c r="C72" i="6"/>
  <c r="C73" i="6" s="1"/>
  <c r="E71" i="6"/>
  <c r="H71" i="6" s="1"/>
  <c r="E70" i="6"/>
  <c r="H70" i="6" s="1"/>
  <c r="G69" i="6"/>
  <c r="F69" i="6"/>
  <c r="D69" i="6"/>
  <c r="C69" i="6"/>
  <c r="E68" i="6"/>
  <c r="H68" i="6" s="1"/>
  <c r="E67" i="6"/>
  <c r="H67" i="6" s="1"/>
  <c r="E66" i="6"/>
  <c r="H66" i="6" s="1"/>
  <c r="G65" i="6"/>
  <c r="F65" i="6"/>
  <c r="D65" i="6"/>
  <c r="C65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E56" i="6"/>
  <c r="H56" i="6" s="1"/>
  <c r="E55" i="6"/>
  <c r="H55" i="6" s="1"/>
  <c r="E54" i="6"/>
  <c r="H54" i="6" s="1"/>
  <c r="E53" i="6"/>
  <c r="H53" i="6" s="1"/>
  <c r="G52" i="6"/>
  <c r="F52" i="6"/>
  <c r="D52" i="6"/>
  <c r="C52" i="6"/>
  <c r="E51" i="6"/>
  <c r="H51" i="6" s="1"/>
  <c r="E50" i="6"/>
  <c r="H50" i="6" s="1"/>
  <c r="E49" i="6"/>
  <c r="H49" i="6" s="1"/>
  <c r="E48" i="6"/>
  <c r="H48" i="6" s="1"/>
  <c r="G43" i="6"/>
  <c r="F43" i="6"/>
  <c r="D43" i="6"/>
  <c r="C43" i="6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E43" i="6" s="1"/>
  <c r="G24" i="6"/>
  <c r="F24" i="6"/>
  <c r="F103" i="6" s="1"/>
  <c r="D24" i="6"/>
  <c r="C24" i="6"/>
  <c r="E23" i="6"/>
  <c r="H23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H13" i="6" s="1"/>
  <c r="E12" i="6"/>
  <c r="H12" i="6" s="1"/>
  <c r="E11" i="6"/>
  <c r="H11" i="6" s="1"/>
  <c r="E10" i="6"/>
  <c r="H10" i="6" s="1"/>
  <c r="H99" i="7" l="1"/>
  <c r="E102" i="7"/>
  <c r="H102" i="7" s="1"/>
  <c r="E73" i="7"/>
  <c r="H73" i="7" s="1"/>
  <c r="H72" i="7"/>
  <c r="E103" i="7"/>
  <c r="H103" i="7" s="1"/>
  <c r="G103" i="6"/>
  <c r="H24" i="6"/>
  <c r="H83" i="6"/>
  <c r="C103" i="6"/>
  <c r="D103" i="6"/>
  <c r="E99" i="6"/>
  <c r="H99" i="6" s="1"/>
  <c r="H25" i="6"/>
  <c r="H43" i="6" s="1"/>
  <c r="E52" i="6"/>
  <c r="H52" i="6" s="1"/>
  <c r="E69" i="6"/>
  <c r="H69" i="6" s="1"/>
  <c r="E79" i="6"/>
  <c r="E24" i="6"/>
  <c r="E72" i="6"/>
  <c r="E83" i="6"/>
  <c r="E86" i="6" s="1"/>
  <c r="H86" i="6" s="1"/>
  <c r="E101" i="6"/>
  <c r="E65" i="6"/>
  <c r="H65" i="6" s="1"/>
  <c r="D102" i="5"/>
  <c r="G101" i="5"/>
  <c r="G102" i="5" s="1"/>
  <c r="F101" i="5"/>
  <c r="F102" i="5" s="1"/>
  <c r="D101" i="5"/>
  <c r="C101" i="5"/>
  <c r="E100" i="5"/>
  <c r="H100" i="5" s="1"/>
  <c r="G99" i="5"/>
  <c r="F99" i="5"/>
  <c r="D99" i="5"/>
  <c r="C99" i="5"/>
  <c r="C102" i="5" s="1"/>
  <c r="E98" i="5"/>
  <c r="H98" i="5" s="1"/>
  <c r="H97" i="5"/>
  <c r="E97" i="5"/>
  <c r="E96" i="5"/>
  <c r="H96" i="5" s="1"/>
  <c r="E95" i="5"/>
  <c r="H95" i="5" s="1"/>
  <c r="H94" i="5"/>
  <c r="E94" i="5"/>
  <c r="E93" i="5"/>
  <c r="H93" i="5" s="1"/>
  <c r="E92" i="5"/>
  <c r="H92" i="5" s="1"/>
  <c r="H85" i="5"/>
  <c r="G85" i="5"/>
  <c r="F85" i="5"/>
  <c r="E85" i="5"/>
  <c r="D85" i="5"/>
  <c r="C85" i="5"/>
  <c r="C86" i="5" s="1"/>
  <c r="H84" i="5"/>
  <c r="E84" i="5"/>
  <c r="G83" i="5"/>
  <c r="G86" i="5" s="1"/>
  <c r="F83" i="5"/>
  <c r="F86" i="5" s="1"/>
  <c r="D83" i="5"/>
  <c r="D86" i="5" s="1"/>
  <c r="C83" i="5"/>
  <c r="E82" i="5"/>
  <c r="H82" i="5" s="1"/>
  <c r="E81" i="5"/>
  <c r="H81" i="5" s="1"/>
  <c r="H83" i="5" s="1"/>
  <c r="G79" i="5"/>
  <c r="F79" i="5"/>
  <c r="F80" i="5" s="1"/>
  <c r="D79" i="5"/>
  <c r="C79" i="5"/>
  <c r="C80" i="5" s="1"/>
  <c r="H78" i="5"/>
  <c r="E78" i="5"/>
  <c r="E77" i="5"/>
  <c r="H77" i="5" s="1"/>
  <c r="E76" i="5"/>
  <c r="H76" i="5" s="1"/>
  <c r="H75" i="5"/>
  <c r="G75" i="5"/>
  <c r="G80" i="5" s="1"/>
  <c r="F75" i="5"/>
  <c r="E75" i="5"/>
  <c r="D75" i="5"/>
  <c r="D80" i="5" s="1"/>
  <c r="C75" i="5"/>
  <c r="H74" i="5"/>
  <c r="E74" i="5"/>
  <c r="G72" i="5"/>
  <c r="G73" i="5" s="1"/>
  <c r="F72" i="5"/>
  <c r="F73" i="5" s="1"/>
  <c r="D72" i="5"/>
  <c r="D73" i="5" s="1"/>
  <c r="C72" i="5"/>
  <c r="C73" i="5" s="1"/>
  <c r="E71" i="5"/>
  <c r="H71" i="5" s="1"/>
  <c r="E70" i="5"/>
  <c r="H70" i="5" s="1"/>
  <c r="G69" i="5"/>
  <c r="F69" i="5"/>
  <c r="D69" i="5"/>
  <c r="C69" i="5"/>
  <c r="H68" i="5"/>
  <c r="E68" i="5"/>
  <c r="E67" i="5"/>
  <c r="H67" i="5" s="1"/>
  <c r="E66" i="5"/>
  <c r="E69" i="5" s="1"/>
  <c r="H69" i="5" s="1"/>
  <c r="G65" i="5"/>
  <c r="F65" i="5"/>
  <c r="D65" i="5"/>
  <c r="C65" i="5"/>
  <c r="H64" i="5"/>
  <c r="E64" i="5"/>
  <c r="E63" i="5"/>
  <c r="H63" i="5" s="1"/>
  <c r="E62" i="5"/>
  <c r="H62" i="5" s="1"/>
  <c r="H61" i="5"/>
  <c r="E61" i="5"/>
  <c r="E60" i="5"/>
  <c r="H60" i="5" s="1"/>
  <c r="E59" i="5"/>
  <c r="H59" i="5" s="1"/>
  <c r="H58" i="5"/>
  <c r="E58" i="5"/>
  <c r="E57" i="5"/>
  <c r="H57" i="5" s="1"/>
  <c r="E56" i="5"/>
  <c r="H56" i="5" s="1"/>
  <c r="H55" i="5"/>
  <c r="E55" i="5"/>
  <c r="E54" i="5"/>
  <c r="H54" i="5" s="1"/>
  <c r="E53" i="5"/>
  <c r="E65" i="5" s="1"/>
  <c r="H65" i="5" s="1"/>
  <c r="G52" i="5"/>
  <c r="F52" i="5"/>
  <c r="D52" i="5"/>
  <c r="C52" i="5"/>
  <c r="H51" i="5"/>
  <c r="E51" i="5"/>
  <c r="E50" i="5"/>
  <c r="H50" i="5" s="1"/>
  <c r="E49" i="5"/>
  <c r="E52" i="5" s="1"/>
  <c r="H52" i="5" s="1"/>
  <c r="H48" i="5"/>
  <c r="E48" i="5"/>
  <c r="G43" i="5"/>
  <c r="F43" i="5"/>
  <c r="D43" i="5"/>
  <c r="C43" i="5"/>
  <c r="E42" i="5"/>
  <c r="H42" i="5" s="1"/>
  <c r="E41" i="5"/>
  <c r="H41" i="5" s="1"/>
  <c r="H40" i="5"/>
  <c r="E40" i="5"/>
  <c r="E39" i="5"/>
  <c r="H39" i="5" s="1"/>
  <c r="E38" i="5"/>
  <c r="H38" i="5" s="1"/>
  <c r="H37" i="5"/>
  <c r="E37" i="5"/>
  <c r="E36" i="5"/>
  <c r="H36" i="5" s="1"/>
  <c r="E35" i="5"/>
  <c r="H35" i="5" s="1"/>
  <c r="H34" i="5"/>
  <c r="E34" i="5"/>
  <c r="E33" i="5"/>
  <c r="H33" i="5" s="1"/>
  <c r="E32" i="5"/>
  <c r="H32" i="5" s="1"/>
  <c r="H31" i="5"/>
  <c r="E31" i="5"/>
  <c r="E30" i="5"/>
  <c r="H30" i="5" s="1"/>
  <c r="E29" i="5"/>
  <c r="H29" i="5" s="1"/>
  <c r="H28" i="5"/>
  <c r="E28" i="5"/>
  <c r="E27" i="5"/>
  <c r="H27" i="5" s="1"/>
  <c r="E26" i="5"/>
  <c r="H26" i="5" s="1"/>
  <c r="H25" i="5"/>
  <c r="E25" i="5"/>
  <c r="E43" i="5" s="1"/>
  <c r="G24" i="5"/>
  <c r="F24" i="5"/>
  <c r="D24" i="5"/>
  <c r="C24" i="5"/>
  <c r="E23" i="5"/>
  <c r="H23" i="5" s="1"/>
  <c r="H22" i="5"/>
  <c r="E22" i="5"/>
  <c r="H21" i="5"/>
  <c r="E21" i="5"/>
  <c r="E20" i="5"/>
  <c r="H20" i="5" s="1"/>
  <c r="H19" i="5"/>
  <c r="E19" i="5"/>
  <c r="H18" i="5"/>
  <c r="E18" i="5"/>
  <c r="E17" i="5"/>
  <c r="H17" i="5" s="1"/>
  <c r="H16" i="5"/>
  <c r="E16" i="5"/>
  <c r="H15" i="5"/>
  <c r="E15" i="5"/>
  <c r="E14" i="5"/>
  <c r="H14" i="5" s="1"/>
  <c r="H13" i="5"/>
  <c r="E13" i="5"/>
  <c r="H12" i="5"/>
  <c r="E12" i="5"/>
  <c r="E11" i="5"/>
  <c r="H11" i="5" s="1"/>
  <c r="H10" i="5"/>
  <c r="E10" i="5"/>
  <c r="E24" i="5" s="1"/>
  <c r="H72" i="6" l="1"/>
  <c r="E73" i="6"/>
  <c r="H73" i="6" s="1"/>
  <c r="H101" i="6"/>
  <c r="E102" i="6"/>
  <c r="H102" i="6" s="1"/>
  <c r="E80" i="6"/>
  <c r="H80" i="6" s="1"/>
  <c r="H79" i="6"/>
  <c r="C103" i="5"/>
  <c r="H24" i="5"/>
  <c r="F103" i="5"/>
  <c r="G103" i="5"/>
  <c r="H43" i="5"/>
  <c r="D103" i="5"/>
  <c r="E99" i="5"/>
  <c r="H99" i="5" s="1"/>
  <c r="E72" i="5"/>
  <c r="E83" i="5"/>
  <c r="E86" i="5" s="1"/>
  <c r="H86" i="5" s="1"/>
  <c r="E101" i="5"/>
  <c r="H49" i="5"/>
  <c r="H53" i="5"/>
  <c r="H66" i="5"/>
  <c r="E79" i="5"/>
  <c r="G102" i="4"/>
  <c r="D102" i="4"/>
  <c r="C102" i="4"/>
  <c r="G101" i="4"/>
  <c r="F101" i="4"/>
  <c r="F102" i="4" s="1"/>
  <c r="E101" i="4"/>
  <c r="D101" i="4"/>
  <c r="C101" i="4"/>
  <c r="E100" i="4"/>
  <c r="H100" i="4" s="1"/>
  <c r="G99" i="4"/>
  <c r="F99" i="4"/>
  <c r="D99" i="4"/>
  <c r="C99" i="4"/>
  <c r="E98" i="4"/>
  <c r="H98" i="4" s="1"/>
  <c r="E97" i="4"/>
  <c r="H97" i="4" s="1"/>
  <c r="E96" i="4"/>
  <c r="H96" i="4" s="1"/>
  <c r="E95" i="4"/>
  <c r="H95" i="4" s="1"/>
  <c r="E94" i="4"/>
  <c r="H94" i="4" s="1"/>
  <c r="E93" i="4"/>
  <c r="H93" i="4" s="1"/>
  <c r="E92" i="4"/>
  <c r="H92" i="4" s="1"/>
  <c r="F86" i="4"/>
  <c r="G85" i="4"/>
  <c r="F85" i="4"/>
  <c r="D85" i="4"/>
  <c r="C85" i="4"/>
  <c r="E84" i="4"/>
  <c r="H84" i="4" s="1"/>
  <c r="G83" i="4"/>
  <c r="G86" i="4" s="1"/>
  <c r="F83" i="4"/>
  <c r="D83" i="4"/>
  <c r="D86" i="4" s="1"/>
  <c r="C83" i="4"/>
  <c r="E82" i="4"/>
  <c r="H82" i="4" s="1"/>
  <c r="E81" i="4"/>
  <c r="F80" i="4"/>
  <c r="G79" i="4"/>
  <c r="F79" i="4"/>
  <c r="D79" i="4"/>
  <c r="C79" i="4"/>
  <c r="E78" i="4"/>
  <c r="H78" i="4" s="1"/>
  <c r="E77" i="4"/>
  <c r="H77" i="4" s="1"/>
  <c r="E76" i="4"/>
  <c r="H76" i="4" s="1"/>
  <c r="G75" i="4"/>
  <c r="F75" i="4"/>
  <c r="D75" i="4"/>
  <c r="D80" i="4" s="1"/>
  <c r="C75" i="4"/>
  <c r="E74" i="4"/>
  <c r="H74" i="4" s="1"/>
  <c r="G72" i="4"/>
  <c r="F72" i="4"/>
  <c r="E72" i="4"/>
  <c r="D72" i="4"/>
  <c r="C72" i="4"/>
  <c r="E71" i="4"/>
  <c r="H71" i="4" s="1"/>
  <c r="E70" i="4"/>
  <c r="H70" i="4" s="1"/>
  <c r="G69" i="4"/>
  <c r="G73" i="4" s="1"/>
  <c r="F69" i="4"/>
  <c r="D69" i="4"/>
  <c r="C69" i="4"/>
  <c r="E68" i="4"/>
  <c r="H68" i="4" s="1"/>
  <c r="E67" i="4"/>
  <c r="H67" i="4" s="1"/>
  <c r="E66" i="4"/>
  <c r="H66" i="4" s="1"/>
  <c r="G65" i="4"/>
  <c r="F65" i="4"/>
  <c r="D65" i="4"/>
  <c r="C65" i="4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H55" i="4"/>
  <c r="E55" i="4"/>
  <c r="E54" i="4"/>
  <c r="H54" i="4" s="1"/>
  <c r="E53" i="4"/>
  <c r="E65" i="4" s="1"/>
  <c r="H65" i="4" s="1"/>
  <c r="G52" i="4"/>
  <c r="F52" i="4"/>
  <c r="D52" i="4"/>
  <c r="C52" i="4"/>
  <c r="E51" i="4"/>
  <c r="H51" i="4" s="1"/>
  <c r="E50" i="4"/>
  <c r="H50" i="4" s="1"/>
  <c r="E49" i="4"/>
  <c r="H49" i="4" s="1"/>
  <c r="E48" i="4"/>
  <c r="H48" i="4" s="1"/>
  <c r="G43" i="4"/>
  <c r="F43" i="4"/>
  <c r="D43" i="4"/>
  <c r="C43" i="4"/>
  <c r="C73" i="4" s="1"/>
  <c r="E42" i="4"/>
  <c r="H42" i="4" s="1"/>
  <c r="E41" i="4"/>
  <c r="H41" i="4" s="1"/>
  <c r="E40" i="4"/>
  <c r="H40" i="4" s="1"/>
  <c r="E39" i="4"/>
  <c r="H39" i="4" s="1"/>
  <c r="E38" i="4"/>
  <c r="H38" i="4" s="1"/>
  <c r="H37" i="4"/>
  <c r="E37" i="4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H29" i="4"/>
  <c r="E29" i="4"/>
  <c r="E28" i="4"/>
  <c r="H28" i="4" s="1"/>
  <c r="E27" i="4"/>
  <c r="H27" i="4" s="1"/>
  <c r="E26" i="4"/>
  <c r="H26" i="4" s="1"/>
  <c r="E25" i="4"/>
  <c r="G24" i="4"/>
  <c r="F24" i="4"/>
  <c r="D24" i="4"/>
  <c r="C24" i="4"/>
  <c r="E23" i="4"/>
  <c r="H23" i="4" s="1"/>
  <c r="E22" i="4"/>
  <c r="H22" i="4" s="1"/>
  <c r="H21" i="4"/>
  <c r="E21" i="4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13" i="4"/>
  <c r="E13" i="4"/>
  <c r="E12" i="4"/>
  <c r="H12" i="4" s="1"/>
  <c r="E11" i="4"/>
  <c r="E24" i="4" s="1"/>
  <c r="E10" i="4"/>
  <c r="H10" i="4" s="1"/>
  <c r="E103" i="6" l="1"/>
  <c r="H103" i="6" s="1"/>
  <c r="H101" i="5"/>
  <c r="E102" i="5"/>
  <c r="H102" i="5" s="1"/>
  <c r="E80" i="5"/>
  <c r="H80" i="5" s="1"/>
  <c r="H79" i="5"/>
  <c r="H72" i="5"/>
  <c r="E73" i="5"/>
  <c r="C103" i="4"/>
  <c r="H11" i="4"/>
  <c r="E43" i="4"/>
  <c r="E52" i="4"/>
  <c r="H52" i="4" s="1"/>
  <c r="H53" i="4"/>
  <c r="E83" i="4"/>
  <c r="E86" i="4" s="1"/>
  <c r="H86" i="4" s="1"/>
  <c r="H81" i="4"/>
  <c r="H83" i="4" s="1"/>
  <c r="H101" i="4"/>
  <c r="D103" i="4"/>
  <c r="H25" i="4"/>
  <c r="H43" i="4" s="1"/>
  <c r="H72" i="4"/>
  <c r="H24" i="4"/>
  <c r="D73" i="4"/>
  <c r="F73" i="4"/>
  <c r="F103" i="4" s="1"/>
  <c r="G80" i="4"/>
  <c r="G103" i="4" s="1"/>
  <c r="C80" i="4"/>
  <c r="C86" i="4"/>
  <c r="E99" i="4"/>
  <c r="H99" i="4" s="1"/>
  <c r="E69" i="4"/>
  <c r="H69" i="4" s="1"/>
  <c r="E75" i="4"/>
  <c r="H75" i="4" s="1"/>
  <c r="E79" i="4"/>
  <c r="E85" i="4"/>
  <c r="H85" i="4" s="1"/>
  <c r="F102" i="3"/>
  <c r="G101" i="3"/>
  <c r="F101" i="3"/>
  <c r="D101" i="3"/>
  <c r="D102" i="3" s="1"/>
  <c r="D103" i="3" s="1"/>
  <c r="C101" i="3"/>
  <c r="E100" i="3"/>
  <c r="H100" i="3" s="1"/>
  <c r="G99" i="3"/>
  <c r="F99" i="3"/>
  <c r="D99" i="3"/>
  <c r="C99" i="3"/>
  <c r="E98" i="3"/>
  <c r="H98" i="3" s="1"/>
  <c r="E97" i="3"/>
  <c r="H97" i="3" s="1"/>
  <c r="E96" i="3"/>
  <c r="H96" i="3" s="1"/>
  <c r="E95" i="3"/>
  <c r="H95" i="3" s="1"/>
  <c r="E94" i="3"/>
  <c r="H94" i="3" s="1"/>
  <c r="E93" i="3"/>
  <c r="H93" i="3" s="1"/>
  <c r="E92" i="3"/>
  <c r="H92" i="3" s="1"/>
  <c r="G86" i="3"/>
  <c r="D86" i="3"/>
  <c r="C86" i="3"/>
  <c r="G85" i="3"/>
  <c r="F85" i="3"/>
  <c r="E85" i="3"/>
  <c r="H85" i="3" s="1"/>
  <c r="D85" i="3"/>
  <c r="C85" i="3"/>
  <c r="E84" i="3"/>
  <c r="H84" i="3" s="1"/>
  <c r="G83" i="3"/>
  <c r="F83" i="3"/>
  <c r="F86" i="3" s="1"/>
  <c r="E83" i="3"/>
  <c r="E86" i="3" s="1"/>
  <c r="H86" i="3" s="1"/>
  <c r="D83" i="3"/>
  <c r="C83" i="3"/>
  <c r="E82" i="3"/>
  <c r="H82" i="3" s="1"/>
  <c r="E81" i="3"/>
  <c r="H81" i="3" s="1"/>
  <c r="H83" i="3" s="1"/>
  <c r="G80" i="3"/>
  <c r="D80" i="3"/>
  <c r="C80" i="3"/>
  <c r="G79" i="3"/>
  <c r="F79" i="3"/>
  <c r="F80" i="3" s="1"/>
  <c r="D79" i="3"/>
  <c r="C79" i="3"/>
  <c r="E78" i="3"/>
  <c r="H78" i="3" s="1"/>
  <c r="E77" i="3"/>
  <c r="H77" i="3" s="1"/>
  <c r="E76" i="3"/>
  <c r="H76" i="3" s="1"/>
  <c r="G75" i="3"/>
  <c r="F75" i="3"/>
  <c r="E75" i="3"/>
  <c r="H75" i="3" s="1"/>
  <c r="D75" i="3"/>
  <c r="C75" i="3"/>
  <c r="E74" i="3"/>
  <c r="H74" i="3" s="1"/>
  <c r="G72" i="3"/>
  <c r="G73" i="3" s="1"/>
  <c r="F72" i="3"/>
  <c r="D72" i="3"/>
  <c r="D73" i="3" s="1"/>
  <c r="C72" i="3"/>
  <c r="C73" i="3" s="1"/>
  <c r="E71" i="3"/>
  <c r="H71" i="3" s="1"/>
  <c r="E70" i="3"/>
  <c r="G69" i="3"/>
  <c r="F69" i="3"/>
  <c r="F73" i="3" s="1"/>
  <c r="D69" i="3"/>
  <c r="C69" i="3"/>
  <c r="E68" i="3"/>
  <c r="H68" i="3" s="1"/>
  <c r="E67" i="3"/>
  <c r="H67" i="3" s="1"/>
  <c r="E66" i="3"/>
  <c r="H66" i="3" s="1"/>
  <c r="G65" i="3"/>
  <c r="F65" i="3"/>
  <c r="D65" i="3"/>
  <c r="C65" i="3"/>
  <c r="E64" i="3"/>
  <c r="H64" i="3" s="1"/>
  <c r="E63" i="3"/>
  <c r="H63" i="3" s="1"/>
  <c r="E62" i="3"/>
  <c r="H62" i="3" s="1"/>
  <c r="E61" i="3"/>
  <c r="H61" i="3" s="1"/>
  <c r="E60" i="3"/>
  <c r="H60" i="3" s="1"/>
  <c r="E59" i="3"/>
  <c r="H59" i="3" s="1"/>
  <c r="E58" i="3"/>
  <c r="H58" i="3" s="1"/>
  <c r="E57" i="3"/>
  <c r="H57" i="3" s="1"/>
  <c r="E56" i="3"/>
  <c r="H56" i="3" s="1"/>
  <c r="E55" i="3"/>
  <c r="H55" i="3" s="1"/>
  <c r="E54" i="3"/>
  <c r="H54" i="3" s="1"/>
  <c r="E53" i="3"/>
  <c r="H53" i="3" s="1"/>
  <c r="G52" i="3"/>
  <c r="F52" i="3"/>
  <c r="D52" i="3"/>
  <c r="C52" i="3"/>
  <c r="E51" i="3"/>
  <c r="H51" i="3" s="1"/>
  <c r="E50" i="3"/>
  <c r="H50" i="3" s="1"/>
  <c r="E49" i="3"/>
  <c r="H49" i="3" s="1"/>
  <c r="E48" i="3"/>
  <c r="G43" i="3"/>
  <c r="F43" i="3"/>
  <c r="E43" i="3"/>
  <c r="D43" i="3"/>
  <c r="C43" i="3"/>
  <c r="E42" i="3"/>
  <c r="H42" i="3" s="1"/>
  <c r="E41" i="3"/>
  <c r="H41" i="3" s="1"/>
  <c r="E40" i="3"/>
  <c r="H40" i="3" s="1"/>
  <c r="E39" i="3"/>
  <c r="H39" i="3" s="1"/>
  <c r="E38" i="3"/>
  <c r="H38" i="3" s="1"/>
  <c r="E37" i="3"/>
  <c r="H37" i="3" s="1"/>
  <c r="E36" i="3"/>
  <c r="H36" i="3" s="1"/>
  <c r="E35" i="3"/>
  <c r="H35" i="3" s="1"/>
  <c r="E34" i="3"/>
  <c r="H34" i="3" s="1"/>
  <c r="E33" i="3"/>
  <c r="H33" i="3" s="1"/>
  <c r="E32" i="3"/>
  <c r="H32" i="3" s="1"/>
  <c r="E31" i="3"/>
  <c r="H31" i="3" s="1"/>
  <c r="E30" i="3"/>
  <c r="H30" i="3" s="1"/>
  <c r="E29" i="3"/>
  <c r="H29" i="3" s="1"/>
  <c r="E28" i="3"/>
  <c r="H28" i="3" s="1"/>
  <c r="E27" i="3"/>
  <c r="H27" i="3" s="1"/>
  <c r="E26" i="3"/>
  <c r="H26" i="3" s="1"/>
  <c r="E25" i="3"/>
  <c r="H25" i="3" s="1"/>
  <c r="H43" i="3" s="1"/>
  <c r="G24" i="3"/>
  <c r="F24" i="3"/>
  <c r="D24" i="3"/>
  <c r="C24" i="3"/>
  <c r="E23" i="3"/>
  <c r="H23" i="3" s="1"/>
  <c r="E22" i="3"/>
  <c r="H22" i="3" s="1"/>
  <c r="E21" i="3"/>
  <c r="H21" i="3" s="1"/>
  <c r="E20" i="3"/>
  <c r="H20" i="3" s="1"/>
  <c r="E19" i="3"/>
  <c r="H19" i="3" s="1"/>
  <c r="E18" i="3"/>
  <c r="H18" i="3" s="1"/>
  <c r="E17" i="3"/>
  <c r="H17" i="3" s="1"/>
  <c r="E16" i="3"/>
  <c r="H16" i="3" s="1"/>
  <c r="E15" i="3"/>
  <c r="H15" i="3" s="1"/>
  <c r="E14" i="3"/>
  <c r="H14" i="3" s="1"/>
  <c r="E13" i="3"/>
  <c r="H13" i="3" s="1"/>
  <c r="E12" i="3"/>
  <c r="H12" i="3" s="1"/>
  <c r="E11" i="3"/>
  <c r="H11" i="3" s="1"/>
  <c r="E10" i="3"/>
  <c r="H73" i="5" l="1"/>
  <c r="E103" i="5"/>
  <c r="H103" i="5" s="1"/>
  <c r="E73" i="4"/>
  <c r="E102" i="4"/>
  <c r="H102" i="4" s="1"/>
  <c r="H79" i="4"/>
  <c r="E80" i="4"/>
  <c r="H80" i="4" s="1"/>
  <c r="H70" i="3"/>
  <c r="E72" i="3"/>
  <c r="E65" i="3"/>
  <c r="H65" i="3" s="1"/>
  <c r="E69" i="3"/>
  <c r="H69" i="3" s="1"/>
  <c r="H10" i="3"/>
  <c r="H24" i="3" s="1"/>
  <c r="E24" i="3"/>
  <c r="F103" i="3"/>
  <c r="E79" i="3"/>
  <c r="E52" i="3"/>
  <c r="H52" i="3" s="1"/>
  <c r="H48" i="3"/>
  <c r="C102" i="3"/>
  <c r="C103" i="3" s="1"/>
  <c r="G102" i="3"/>
  <c r="G103" i="3" s="1"/>
  <c r="E99" i="3"/>
  <c r="H99" i="3" s="1"/>
  <c r="E101" i="3"/>
  <c r="F102" i="2"/>
  <c r="G101" i="2"/>
  <c r="G102" i="2" s="1"/>
  <c r="F101" i="2"/>
  <c r="D101" i="2"/>
  <c r="D102" i="2" s="1"/>
  <c r="C101" i="2"/>
  <c r="E100" i="2"/>
  <c r="H100" i="2" s="1"/>
  <c r="G99" i="2"/>
  <c r="F99" i="2"/>
  <c r="D99" i="2"/>
  <c r="C99" i="2"/>
  <c r="C102" i="2" s="1"/>
  <c r="E98" i="2"/>
  <c r="H98" i="2" s="1"/>
  <c r="E97" i="2"/>
  <c r="H97" i="2" s="1"/>
  <c r="E96" i="2"/>
  <c r="H96" i="2" s="1"/>
  <c r="E95" i="2"/>
  <c r="H95" i="2" s="1"/>
  <c r="E94" i="2"/>
  <c r="H94" i="2" s="1"/>
  <c r="E93" i="2"/>
  <c r="H93" i="2" s="1"/>
  <c r="E92" i="2"/>
  <c r="H92" i="2" s="1"/>
  <c r="G86" i="2"/>
  <c r="D86" i="2"/>
  <c r="C86" i="2"/>
  <c r="G85" i="2"/>
  <c r="F85" i="2"/>
  <c r="D85" i="2"/>
  <c r="C85" i="2"/>
  <c r="E84" i="2"/>
  <c r="H84" i="2" s="1"/>
  <c r="G83" i="2"/>
  <c r="F83" i="2"/>
  <c r="F86" i="2" s="1"/>
  <c r="D83" i="2"/>
  <c r="C83" i="2"/>
  <c r="E82" i="2"/>
  <c r="H82" i="2" s="1"/>
  <c r="E81" i="2"/>
  <c r="H81" i="2" s="1"/>
  <c r="H83" i="2" s="1"/>
  <c r="G80" i="2"/>
  <c r="D80" i="2"/>
  <c r="C80" i="2"/>
  <c r="G79" i="2"/>
  <c r="F79" i="2"/>
  <c r="F80" i="2" s="1"/>
  <c r="D79" i="2"/>
  <c r="C79" i="2"/>
  <c r="E78" i="2"/>
  <c r="H78" i="2" s="1"/>
  <c r="E77" i="2"/>
  <c r="H77" i="2" s="1"/>
  <c r="E76" i="2"/>
  <c r="H76" i="2" s="1"/>
  <c r="G75" i="2"/>
  <c r="F75" i="2"/>
  <c r="D75" i="2"/>
  <c r="C75" i="2"/>
  <c r="E74" i="2"/>
  <c r="H74" i="2" s="1"/>
  <c r="G72" i="2"/>
  <c r="G73" i="2" s="1"/>
  <c r="F72" i="2"/>
  <c r="D72" i="2"/>
  <c r="D73" i="2" s="1"/>
  <c r="C72" i="2"/>
  <c r="C73" i="2" s="1"/>
  <c r="E71" i="2"/>
  <c r="H71" i="2" s="1"/>
  <c r="E70" i="2"/>
  <c r="H70" i="2" s="1"/>
  <c r="G69" i="2"/>
  <c r="F69" i="2"/>
  <c r="F73" i="2" s="1"/>
  <c r="D69" i="2"/>
  <c r="C69" i="2"/>
  <c r="E68" i="2"/>
  <c r="H68" i="2" s="1"/>
  <c r="E67" i="2"/>
  <c r="H67" i="2" s="1"/>
  <c r="E66" i="2"/>
  <c r="H66" i="2" s="1"/>
  <c r="G65" i="2"/>
  <c r="F65" i="2"/>
  <c r="D65" i="2"/>
  <c r="C65" i="2"/>
  <c r="E64" i="2"/>
  <c r="H64" i="2" s="1"/>
  <c r="E63" i="2"/>
  <c r="H63" i="2" s="1"/>
  <c r="E62" i="2"/>
  <c r="H62" i="2" s="1"/>
  <c r="E61" i="2"/>
  <c r="H61" i="2" s="1"/>
  <c r="E60" i="2"/>
  <c r="H60" i="2" s="1"/>
  <c r="E59" i="2"/>
  <c r="H59" i="2" s="1"/>
  <c r="E58" i="2"/>
  <c r="H58" i="2" s="1"/>
  <c r="E57" i="2"/>
  <c r="H57" i="2" s="1"/>
  <c r="E56" i="2"/>
  <c r="H56" i="2" s="1"/>
  <c r="E55" i="2"/>
  <c r="H55" i="2" s="1"/>
  <c r="E54" i="2"/>
  <c r="H54" i="2" s="1"/>
  <c r="E53" i="2"/>
  <c r="H53" i="2" s="1"/>
  <c r="G52" i="2"/>
  <c r="F52" i="2"/>
  <c r="D52" i="2"/>
  <c r="C52" i="2"/>
  <c r="E51" i="2"/>
  <c r="H51" i="2" s="1"/>
  <c r="E50" i="2"/>
  <c r="H50" i="2" s="1"/>
  <c r="E49" i="2"/>
  <c r="H49" i="2" s="1"/>
  <c r="E48" i="2"/>
  <c r="H48" i="2" s="1"/>
  <c r="G43" i="2"/>
  <c r="F43" i="2"/>
  <c r="D43" i="2"/>
  <c r="C43" i="2"/>
  <c r="E42" i="2"/>
  <c r="H42" i="2" s="1"/>
  <c r="E41" i="2"/>
  <c r="H41" i="2" s="1"/>
  <c r="E40" i="2"/>
  <c r="H40" i="2" s="1"/>
  <c r="E39" i="2"/>
  <c r="H39" i="2" s="1"/>
  <c r="E38" i="2"/>
  <c r="H38" i="2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E31" i="2"/>
  <c r="H31" i="2" s="1"/>
  <c r="E30" i="2"/>
  <c r="H30" i="2" s="1"/>
  <c r="E29" i="2"/>
  <c r="H29" i="2" s="1"/>
  <c r="E28" i="2"/>
  <c r="H28" i="2" s="1"/>
  <c r="E27" i="2"/>
  <c r="H27" i="2" s="1"/>
  <c r="E26" i="2"/>
  <c r="H26" i="2" s="1"/>
  <c r="E25" i="2"/>
  <c r="H25" i="2" s="1"/>
  <c r="H43" i="2" s="1"/>
  <c r="G24" i="2"/>
  <c r="F24" i="2"/>
  <c r="D24" i="2"/>
  <c r="C24" i="2"/>
  <c r="E23" i="2"/>
  <c r="H23" i="2" s="1"/>
  <c r="E22" i="2"/>
  <c r="H22" i="2" s="1"/>
  <c r="E21" i="2"/>
  <c r="H21" i="2" s="1"/>
  <c r="E20" i="2"/>
  <c r="H20" i="2" s="1"/>
  <c r="E19" i="2"/>
  <c r="H19" i="2" s="1"/>
  <c r="E18" i="2"/>
  <c r="H18" i="2" s="1"/>
  <c r="E17" i="2"/>
  <c r="H17" i="2" s="1"/>
  <c r="E16" i="2"/>
  <c r="H16" i="2" s="1"/>
  <c r="E15" i="2"/>
  <c r="H15" i="2" s="1"/>
  <c r="E14" i="2"/>
  <c r="H14" i="2" s="1"/>
  <c r="E13" i="2"/>
  <c r="H13" i="2" s="1"/>
  <c r="E12" i="2"/>
  <c r="H12" i="2" s="1"/>
  <c r="E11" i="2"/>
  <c r="H11" i="2" s="1"/>
  <c r="E10" i="2"/>
  <c r="H10" i="2" s="1"/>
  <c r="H73" i="4" l="1"/>
  <c r="E103" i="4"/>
  <c r="H103" i="4" s="1"/>
  <c r="H101" i="3"/>
  <c r="E102" i="3"/>
  <c r="H102" i="3" s="1"/>
  <c r="H72" i="3"/>
  <c r="E73" i="3"/>
  <c r="H73" i="3" s="1"/>
  <c r="H79" i="3"/>
  <c r="E80" i="3"/>
  <c r="H80" i="3" s="1"/>
  <c r="D103" i="2"/>
  <c r="H24" i="2"/>
  <c r="F103" i="2"/>
  <c r="G103" i="2"/>
  <c r="C103" i="2"/>
  <c r="E24" i="2"/>
  <c r="E52" i="2"/>
  <c r="H52" i="2" s="1"/>
  <c r="E72" i="2"/>
  <c r="E99" i="2"/>
  <c r="H99" i="2" s="1"/>
  <c r="E101" i="2"/>
  <c r="E43" i="2"/>
  <c r="E65" i="2"/>
  <c r="H65" i="2" s="1"/>
  <c r="E79" i="2"/>
  <c r="E85" i="2"/>
  <c r="H85" i="2" s="1"/>
  <c r="E69" i="2"/>
  <c r="H69" i="2" s="1"/>
  <c r="E75" i="2"/>
  <c r="H75" i="2" s="1"/>
  <c r="E83" i="2"/>
  <c r="E86" i="2" s="1"/>
  <c r="H86" i="2" s="1"/>
  <c r="G102" i="1"/>
  <c r="C102" i="1"/>
  <c r="G101" i="1"/>
  <c r="F101" i="1"/>
  <c r="F102" i="1" s="1"/>
  <c r="E101" i="1"/>
  <c r="H101" i="1" s="1"/>
  <c r="C101" i="1"/>
  <c r="E100" i="1"/>
  <c r="H100" i="1" s="1"/>
  <c r="G99" i="1"/>
  <c r="F99" i="1"/>
  <c r="D99" i="1"/>
  <c r="D102" i="1" s="1"/>
  <c r="C99" i="1"/>
  <c r="E98" i="1"/>
  <c r="H98" i="1" s="1"/>
  <c r="H97" i="1"/>
  <c r="E97" i="1"/>
  <c r="E96" i="1"/>
  <c r="H96" i="1" s="1"/>
  <c r="H95" i="1"/>
  <c r="E95" i="1"/>
  <c r="E94" i="1"/>
  <c r="H94" i="1" s="1"/>
  <c r="H93" i="1"/>
  <c r="E93" i="1"/>
  <c r="E92" i="1"/>
  <c r="H92" i="1" s="1"/>
  <c r="D86" i="1"/>
  <c r="G85" i="1"/>
  <c r="F85" i="1"/>
  <c r="D85" i="1"/>
  <c r="C85" i="1"/>
  <c r="H84" i="1"/>
  <c r="E84" i="1"/>
  <c r="E85" i="1" s="1"/>
  <c r="H85" i="1" s="1"/>
  <c r="G83" i="1"/>
  <c r="G86" i="1" s="1"/>
  <c r="F83" i="1"/>
  <c r="F86" i="1" s="1"/>
  <c r="D83" i="1"/>
  <c r="C83" i="1"/>
  <c r="C86" i="1" s="1"/>
  <c r="H82" i="1"/>
  <c r="E82" i="1"/>
  <c r="E81" i="1"/>
  <c r="E83" i="1" s="1"/>
  <c r="D80" i="1"/>
  <c r="G79" i="1"/>
  <c r="F79" i="1"/>
  <c r="F80" i="1" s="1"/>
  <c r="D79" i="1"/>
  <c r="C79" i="1"/>
  <c r="C80" i="1" s="1"/>
  <c r="H78" i="1"/>
  <c r="E78" i="1"/>
  <c r="E77" i="1"/>
  <c r="H77" i="1" s="1"/>
  <c r="H76" i="1"/>
  <c r="E76" i="1"/>
  <c r="E79" i="1" s="1"/>
  <c r="G75" i="1"/>
  <c r="G80" i="1" s="1"/>
  <c r="F75" i="1"/>
  <c r="D75" i="1"/>
  <c r="C75" i="1"/>
  <c r="H74" i="1"/>
  <c r="E74" i="1"/>
  <c r="E75" i="1" s="1"/>
  <c r="H75" i="1" s="1"/>
  <c r="G72" i="1"/>
  <c r="G73" i="1" s="1"/>
  <c r="F72" i="1"/>
  <c r="D72" i="1"/>
  <c r="D73" i="1" s="1"/>
  <c r="C72" i="1"/>
  <c r="C73" i="1" s="1"/>
  <c r="E71" i="1"/>
  <c r="H71" i="1" s="1"/>
  <c r="H70" i="1"/>
  <c r="E70" i="1"/>
  <c r="E72" i="1" s="1"/>
  <c r="G69" i="1"/>
  <c r="F69" i="1"/>
  <c r="F73" i="1" s="1"/>
  <c r="D69" i="1"/>
  <c r="C69" i="1"/>
  <c r="H68" i="1"/>
  <c r="E68" i="1"/>
  <c r="E67" i="1"/>
  <c r="H67" i="1" s="1"/>
  <c r="H66" i="1"/>
  <c r="E66" i="1"/>
  <c r="E69" i="1" s="1"/>
  <c r="H69" i="1" s="1"/>
  <c r="G65" i="1"/>
  <c r="F65" i="1"/>
  <c r="D65" i="1"/>
  <c r="C65" i="1"/>
  <c r="H64" i="1"/>
  <c r="E64" i="1"/>
  <c r="E63" i="1"/>
  <c r="H63" i="1" s="1"/>
  <c r="H62" i="1"/>
  <c r="E62" i="1"/>
  <c r="E61" i="1"/>
  <c r="H61" i="1" s="1"/>
  <c r="H60" i="1"/>
  <c r="E60" i="1"/>
  <c r="E59" i="1"/>
  <c r="H59" i="1" s="1"/>
  <c r="H58" i="1"/>
  <c r="E58" i="1"/>
  <c r="E57" i="1"/>
  <c r="H57" i="1" s="1"/>
  <c r="H56" i="1"/>
  <c r="E56" i="1"/>
  <c r="E55" i="1"/>
  <c r="H55" i="1" s="1"/>
  <c r="H54" i="1"/>
  <c r="E54" i="1"/>
  <c r="E53" i="1"/>
  <c r="E65" i="1" s="1"/>
  <c r="H65" i="1" s="1"/>
  <c r="G52" i="1"/>
  <c r="F52" i="1"/>
  <c r="D52" i="1"/>
  <c r="C52" i="1"/>
  <c r="E51" i="1"/>
  <c r="H51" i="1" s="1"/>
  <c r="H50" i="1"/>
  <c r="E50" i="1"/>
  <c r="E49" i="1"/>
  <c r="H49" i="1" s="1"/>
  <c r="H48" i="1"/>
  <c r="E48" i="1"/>
  <c r="E52" i="1" s="1"/>
  <c r="H52" i="1" s="1"/>
  <c r="G43" i="1"/>
  <c r="F43" i="1"/>
  <c r="D43" i="1"/>
  <c r="C43" i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H35" i="1" s="1"/>
  <c r="H34" i="1"/>
  <c r="E34" i="1"/>
  <c r="E33" i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E43" i="1" s="1"/>
  <c r="G24" i="1"/>
  <c r="F24" i="1"/>
  <c r="F103" i="1" s="1"/>
  <c r="D24" i="1"/>
  <c r="C24" i="1"/>
  <c r="E23" i="1"/>
  <c r="H23" i="1" s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E13" i="1"/>
  <c r="H13" i="1" s="1"/>
  <c r="H12" i="1"/>
  <c r="E12" i="1"/>
  <c r="E11" i="1"/>
  <c r="H11" i="1" s="1"/>
  <c r="H10" i="1"/>
  <c r="E10" i="1"/>
  <c r="E103" i="3" l="1"/>
  <c r="H103" i="3" s="1"/>
  <c r="H72" i="2"/>
  <c r="E73" i="2"/>
  <c r="H73" i="2" s="1"/>
  <c r="H101" i="2"/>
  <c r="E102" i="2"/>
  <c r="H102" i="2" s="1"/>
  <c r="H79" i="2"/>
  <c r="E80" i="2"/>
  <c r="H80" i="2" s="1"/>
  <c r="E86" i="1"/>
  <c r="H86" i="1" s="1"/>
  <c r="G103" i="1"/>
  <c r="H24" i="1"/>
  <c r="E73" i="1"/>
  <c r="H73" i="1" s="1"/>
  <c r="H72" i="1"/>
  <c r="D103" i="1"/>
  <c r="C103" i="1"/>
  <c r="H79" i="1"/>
  <c r="E80" i="1"/>
  <c r="H80" i="1" s="1"/>
  <c r="E24" i="1"/>
  <c r="E99" i="1"/>
  <c r="H99" i="1" s="1"/>
  <c r="H25" i="1"/>
  <c r="H43" i="1" s="1"/>
  <c r="H53" i="1"/>
  <c r="H81" i="1"/>
  <c r="H83" i="1" s="1"/>
  <c r="E103" i="2" l="1"/>
  <c r="H103" i="2" s="1"/>
  <c r="E102" i="1"/>
  <c r="H102" i="1" s="1"/>
  <c r="E103" i="1"/>
  <c r="H103" i="1" s="1"/>
</calcChain>
</file>

<file path=xl/sharedStrings.xml><?xml version="1.0" encoding="utf-8"?>
<sst xmlns="http://schemas.openxmlformats.org/spreadsheetml/2006/main" count="1026" uniqueCount="90">
  <si>
    <t>Procuraduría para la Defensa de los Derechos Humanos</t>
  </si>
  <si>
    <t xml:space="preserve">Unidad Financiera Institucional </t>
  </si>
  <si>
    <t>Departamento de Presupuesto</t>
  </si>
  <si>
    <t>INFORME MENSUAL DE EJECUCION PRESUPUESTARIA</t>
  </si>
  <si>
    <t>AL 31 DE ENERO DE 2021</t>
  </si>
  <si>
    <t>CODIGO</t>
  </si>
  <si>
    <t>OBJETO ESPECIFICO</t>
  </si>
  <si>
    <t>APROBADO</t>
  </si>
  <si>
    <t>Modificaciones</t>
  </si>
  <si>
    <t>MODIFICADO</t>
  </si>
  <si>
    <t>COMPROMETIDO</t>
  </si>
  <si>
    <t>CONGELAMIENTO</t>
  </si>
  <si>
    <t>DISPONIBLE</t>
  </si>
  <si>
    <t>Sueldos permanentes</t>
  </si>
  <si>
    <t>Aguinaldos</t>
  </si>
  <si>
    <t>Beneficios Adicionales</t>
  </si>
  <si>
    <t>Sueldos eventuales</t>
  </si>
  <si>
    <t>Por Remuneraciones Permanentes inst.pub.</t>
  </si>
  <si>
    <t>Por Remuneraciones Eventuales inst. pub.</t>
  </si>
  <si>
    <t>Por Remuneraciones Permanentes inst. priv.</t>
  </si>
  <si>
    <t>Por Remuneraciones Eventuales inst.priv.</t>
  </si>
  <si>
    <t>Por Prest.  de Serv. en el interior</t>
  </si>
  <si>
    <t>Al Personal de Servicios Permanentes</t>
  </si>
  <si>
    <t>Al Personal de Servicios Eventuales</t>
  </si>
  <si>
    <t>Prestaciones Sociales al Personal</t>
  </si>
  <si>
    <t>TOTAL RUBRO......</t>
  </si>
  <si>
    <t>Productos Alimenticios p/ Personas</t>
  </si>
  <si>
    <t>Productos agropecuarios y forestales</t>
  </si>
  <si>
    <t>Productos textiles y vestuarios</t>
  </si>
  <si>
    <t>Productos de Papel y Cartón</t>
  </si>
  <si>
    <t>Productos de cuero y caucho</t>
  </si>
  <si>
    <t>Productos Químicos</t>
  </si>
  <si>
    <t>Productos farmaceuticos y medicinales</t>
  </si>
  <si>
    <t>Llantas y Neumáticos</t>
  </si>
  <si>
    <t>Combustible y Lubricantes</t>
  </si>
  <si>
    <t>Minerales no Metálicos y Prod. Deriv.</t>
  </si>
  <si>
    <t>Minerales metalicos y product. Derivados</t>
  </si>
  <si>
    <t>Materiales e Instrumental de Laboratorio</t>
  </si>
  <si>
    <t>Materiales de Oficina</t>
  </si>
  <si>
    <t>Materiales Informáticos</t>
  </si>
  <si>
    <t>Libros, Textos, Utiles de Enseñanza</t>
  </si>
  <si>
    <t>Herramientas, Repuestos y Accesorios</t>
  </si>
  <si>
    <t>Materiales Eléctricos</t>
  </si>
  <si>
    <t>Bienes de Uso y Consumo Diversos</t>
  </si>
  <si>
    <t>Total Cuenta ….</t>
  </si>
  <si>
    <t>Modificado</t>
  </si>
  <si>
    <t>Servicios de Energía Eléctrica</t>
  </si>
  <si>
    <t>Servicios de Agua</t>
  </si>
  <si>
    <t>Servicios de Telecomunicaciones</t>
  </si>
  <si>
    <t>Servicios de Correos</t>
  </si>
  <si>
    <t>Manttos. y Reparac.  de Bienes Muebles</t>
  </si>
  <si>
    <t>Manttos.y Reparaciones de Vehículos</t>
  </si>
  <si>
    <t>Transporte, Fletes y Almacenamientos</t>
  </si>
  <si>
    <t>Servicios de Publicidad</t>
  </si>
  <si>
    <t>Servicios de Vigilancia</t>
  </si>
  <si>
    <t>servicios de limpiezas y fumigaciones</t>
  </si>
  <si>
    <t>Servicios de Lavanderia y Planchado</t>
  </si>
  <si>
    <t>impresiones, publicaciones y reproducciones</t>
  </si>
  <si>
    <t>Atenciones Oficiales</t>
  </si>
  <si>
    <t>Arrendamiento de bienes muebles</t>
  </si>
  <si>
    <t>Arrendamiento de Bienes Inmuebles</t>
  </si>
  <si>
    <t>Servicios generales y Arrendamientos diversos</t>
  </si>
  <si>
    <t>Pasajes al Exterior</t>
  </si>
  <si>
    <t>Viáticos por Comisión Interna</t>
  </si>
  <si>
    <t>Viáticos por Comisión Externa</t>
  </si>
  <si>
    <t>Servicios de capacitacion</t>
  </si>
  <si>
    <t>Consultorias, Estudios e Investigaciones Div.</t>
  </si>
  <si>
    <t>impuesto, tasas y derechos diversos</t>
  </si>
  <si>
    <t>Primas y Gastos de Seguros de personas</t>
  </si>
  <si>
    <t>Primas y Gastos de Seguros de Bienes</t>
  </si>
  <si>
    <t>Comisiones y Gastos Bancarios</t>
  </si>
  <si>
    <t>A Organismos sin fines de lucro</t>
  </si>
  <si>
    <t>A Personas Naturales</t>
  </si>
  <si>
    <t>A Organismos Multilaterales</t>
  </si>
  <si>
    <t>Mobiliarios</t>
  </si>
  <si>
    <t>Maquinarias y Equipos</t>
  </si>
  <si>
    <t>Equipos Mèdicos y de Laboratorio</t>
  </si>
  <si>
    <t>Equipos Informàticos</t>
  </si>
  <si>
    <t>Vehiculos de Transporte</t>
  </si>
  <si>
    <t>Bienes Muebles Diversos</t>
  </si>
  <si>
    <t>Derechos de Propieda Intelectual</t>
  </si>
  <si>
    <t>TOTAL</t>
  </si>
  <si>
    <t>AL 28 DE FEBRERO DE 2021</t>
  </si>
  <si>
    <t>AL 31 DE MARZO DE 2021</t>
  </si>
  <si>
    <t>AL 30 DE ABRIL DE 2021</t>
  </si>
  <si>
    <t>AL 31 DE MAYO DE 2021</t>
  </si>
  <si>
    <t>AL 30 DE JUNIO DE 2021</t>
  </si>
  <si>
    <t>AL 31 DE JULIO DE 2021</t>
  </si>
  <si>
    <t>AL 31 DE AGOSTO DE 2021</t>
  </si>
  <si>
    <t>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</si>
</sst>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[$$-440A]* #,##0.00_);_([$$-440A]* \(#,##0.00\);_([$$-440A]* &quot;-&quot;??_);_(@_)"/>
    <numFmt numFmtId="166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Lucida Bright"/>
      <family val="1"/>
    </font>
    <font>
      <b/>
      <i/>
      <sz val="12"/>
      <name val="Lucida Bright"/>
      <family val="1"/>
    </font>
    <font>
      <b/>
      <i/>
      <sz val="10"/>
      <name val="Lucida Bright"/>
      <family val="1"/>
    </font>
    <font>
      <sz val="10"/>
      <color theme="1"/>
      <name val="Calibri"/>
      <family val="2"/>
      <scheme val="minor"/>
    </font>
    <font>
      <b/>
      <sz val="12"/>
      <name val="Lucida Bright"/>
      <family val="1"/>
    </font>
    <font>
      <sz val="12"/>
      <name val="Lucida Bright"/>
      <family val="1"/>
    </font>
    <font>
      <b/>
      <sz val="11"/>
      <name val="Lucida Bright"/>
      <family val="1"/>
    </font>
    <font>
      <b/>
      <sz val="10"/>
      <name val="Lucida Bright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Lucida Bright"/>
      <family val="1"/>
    </font>
    <font>
      <b/>
      <sz val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6DE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0" borderId="0" xfId="0" applyFont="1"/>
    <xf numFmtId="0" fontId="11" fillId="0" borderId="5" xfId="0" applyFont="1" applyBorder="1"/>
    <xf numFmtId="0" fontId="11" fillId="0" borderId="6" xfId="0" applyFont="1" applyBorder="1"/>
    <xf numFmtId="44" fontId="11" fillId="0" borderId="6" xfId="2" applyFont="1" applyBorder="1"/>
    <xf numFmtId="44" fontId="11" fillId="0" borderId="7" xfId="2" applyFont="1" applyBorder="1"/>
    <xf numFmtId="0" fontId="11" fillId="0" borderId="8" xfId="0" applyFont="1" applyBorder="1"/>
    <xf numFmtId="0" fontId="11" fillId="0" borderId="9" xfId="0" applyFont="1" applyBorder="1"/>
    <xf numFmtId="44" fontId="11" fillId="0" borderId="9" xfId="2" applyFont="1" applyBorder="1"/>
    <xf numFmtId="44" fontId="11" fillId="0" borderId="9" xfId="2" applyFont="1" applyFill="1" applyBorder="1"/>
    <xf numFmtId="49" fontId="11" fillId="0" borderId="8" xfId="0" applyNumberFormat="1" applyFont="1" applyFill="1" applyBorder="1" applyAlignment="1">
      <alignment horizontal="center"/>
    </xf>
    <xf numFmtId="0" fontId="12" fillId="0" borderId="9" xfId="0" applyFont="1" applyFill="1" applyBorder="1"/>
    <xf numFmtId="164" fontId="12" fillId="0" borderId="9" xfId="2" applyNumberFormat="1" applyFont="1" applyFill="1" applyBorder="1" applyAlignment="1">
      <alignment horizontal="center"/>
    </xf>
    <xf numFmtId="44" fontId="12" fillId="0" borderId="9" xfId="2" applyFont="1" applyFill="1" applyBorder="1"/>
    <xf numFmtId="44" fontId="12" fillId="2" borderId="9" xfId="2" applyFont="1" applyFill="1" applyBorder="1"/>
    <xf numFmtId="44" fontId="12" fillId="3" borderId="9" xfId="2" applyFont="1" applyFill="1" applyBorder="1"/>
    <xf numFmtId="44" fontId="12" fillId="4" borderId="10" xfId="2" applyFont="1" applyFill="1" applyBorder="1"/>
    <xf numFmtId="165" fontId="12" fillId="5" borderId="7" xfId="1" applyNumberFormat="1" applyFont="1" applyFill="1" applyBorder="1"/>
    <xf numFmtId="44" fontId="5" fillId="0" borderId="0" xfId="2" applyFont="1"/>
    <xf numFmtId="43" fontId="5" fillId="0" borderId="0" xfId="0" applyNumberFormat="1" applyFont="1"/>
    <xf numFmtId="0" fontId="11" fillId="0" borderId="11" xfId="0" applyFont="1" applyBorder="1"/>
    <xf numFmtId="0" fontId="11" fillId="0" borderId="12" xfId="0" applyFont="1" applyBorder="1"/>
    <xf numFmtId="44" fontId="11" fillId="0" borderId="12" xfId="2" applyFont="1" applyBorder="1"/>
    <xf numFmtId="0" fontId="11" fillId="0" borderId="1" xfId="0" applyFont="1" applyFill="1" applyBorder="1"/>
    <xf numFmtId="0" fontId="12" fillId="0" borderId="2" xfId="0" applyFont="1" applyFill="1" applyBorder="1"/>
    <xf numFmtId="44" fontId="12" fillId="0" borderId="2" xfId="2" applyFont="1" applyFill="1" applyBorder="1"/>
    <xf numFmtId="44" fontId="12" fillId="0" borderId="4" xfId="2" applyFont="1" applyBorder="1"/>
    <xf numFmtId="0" fontId="11" fillId="0" borderId="0" xfId="0" applyFont="1" applyFill="1" applyBorder="1"/>
    <xf numFmtId="0" fontId="12" fillId="0" borderId="0" xfId="0" applyFont="1" applyFill="1" applyBorder="1"/>
    <xf numFmtId="44" fontId="12" fillId="0" borderId="0" xfId="2" applyFont="1" applyFill="1" applyBorder="1"/>
    <xf numFmtId="44" fontId="12" fillId="0" borderId="0" xfId="2" applyFont="1" applyBorder="1"/>
    <xf numFmtId="49" fontId="12" fillId="0" borderId="1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44" fontId="12" fillId="0" borderId="2" xfId="2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44" fontId="12" fillId="2" borderId="1" xfId="2" applyFont="1" applyFill="1" applyBorder="1" applyAlignment="1">
      <alignment horizontal="center"/>
    </xf>
    <xf numFmtId="44" fontId="12" fillId="3" borderId="2" xfId="2" applyFont="1" applyFill="1" applyBorder="1" applyAlignment="1">
      <alignment horizontal="center"/>
    </xf>
    <xf numFmtId="44" fontId="12" fillId="4" borderId="3" xfId="2" applyFont="1" applyFill="1" applyBorder="1" applyAlignment="1">
      <alignment horizontal="center"/>
    </xf>
    <xf numFmtId="44" fontId="12" fillId="2" borderId="4" xfId="2" applyFont="1" applyFill="1" applyBorder="1" applyAlignment="1">
      <alignment horizontal="center"/>
    </xf>
    <xf numFmtId="0" fontId="11" fillId="0" borderId="13" xfId="0" applyFont="1" applyBorder="1"/>
    <xf numFmtId="0" fontId="11" fillId="0" borderId="14" xfId="0" applyFont="1" applyBorder="1"/>
    <xf numFmtId="44" fontId="11" fillId="0" borderId="14" xfId="2" applyFont="1" applyBorder="1"/>
    <xf numFmtId="0" fontId="11" fillId="0" borderId="8" xfId="0" applyFont="1" applyFill="1" applyBorder="1"/>
    <xf numFmtId="44" fontId="12" fillId="0" borderId="7" xfId="2" applyFont="1" applyBorder="1"/>
    <xf numFmtId="0" fontId="12" fillId="0" borderId="8" xfId="0" applyFont="1" applyFill="1" applyBorder="1"/>
    <xf numFmtId="44" fontId="12" fillId="4" borderId="9" xfId="2" applyFont="1" applyFill="1" applyBorder="1"/>
    <xf numFmtId="44" fontId="12" fillId="2" borderId="7" xfId="2" applyFont="1" applyFill="1" applyBorder="1"/>
    <xf numFmtId="164" fontId="5" fillId="0" borderId="0" xfId="0" applyNumberFormat="1" applyFont="1"/>
    <xf numFmtId="44" fontId="5" fillId="0" borderId="0" xfId="0" applyNumberFormat="1" applyFont="1"/>
    <xf numFmtId="44" fontId="13" fillId="0" borderId="9" xfId="2" applyFont="1" applyBorder="1"/>
    <xf numFmtId="166" fontId="5" fillId="0" borderId="0" xfId="0" applyNumberFormat="1" applyFont="1"/>
    <xf numFmtId="44" fontId="11" fillId="6" borderId="7" xfId="2" applyFont="1" applyFill="1" applyBorder="1"/>
    <xf numFmtId="166" fontId="5" fillId="0" borderId="0" xfId="0" applyNumberFormat="1" applyFont="1" applyFill="1"/>
    <xf numFmtId="0" fontId="5" fillId="0" borderId="0" xfId="0" applyFont="1" applyFill="1"/>
    <xf numFmtId="44" fontId="12" fillId="6" borderId="7" xfId="2" applyFont="1" applyFill="1" applyBorder="1"/>
    <xf numFmtId="0" fontId="11" fillId="0" borderId="11" xfId="0" applyFont="1" applyFill="1" applyBorder="1"/>
    <xf numFmtId="0" fontId="12" fillId="0" borderId="12" xfId="0" applyFont="1" applyFill="1" applyBorder="1"/>
    <xf numFmtId="44" fontId="12" fillId="0" borderId="12" xfId="2" applyFont="1" applyFill="1" applyBorder="1"/>
    <xf numFmtId="44" fontId="12" fillId="6" borderId="15" xfId="2" applyFont="1" applyFill="1" applyBorder="1"/>
    <xf numFmtId="0" fontId="12" fillId="0" borderId="16" xfId="0" applyFont="1" applyFill="1" applyBorder="1"/>
    <xf numFmtId="0" fontId="12" fillId="0" borderId="17" xfId="0" applyFont="1" applyFill="1" applyBorder="1"/>
    <xf numFmtId="44" fontId="12" fillId="0" borderId="17" xfId="2" applyFont="1" applyFill="1" applyBorder="1"/>
    <xf numFmtId="44" fontId="12" fillId="2" borderId="17" xfId="2" applyFont="1" applyFill="1" applyBorder="1"/>
    <xf numFmtId="44" fontId="12" fillId="3" borderId="17" xfId="2" applyFont="1" applyFill="1" applyBorder="1"/>
    <xf numFmtId="44" fontId="12" fillId="4" borderId="17" xfId="2" applyFont="1" applyFill="1" applyBorder="1"/>
    <xf numFmtId="44" fontId="12" fillId="2" borderId="18" xfId="2" applyFont="1" applyFill="1" applyBorder="1"/>
    <xf numFmtId="44" fontId="12" fillId="5" borderId="4" xfId="2" applyFont="1" applyFill="1" applyBorder="1" applyAlignment="1">
      <alignment horizontal="center"/>
    </xf>
    <xf numFmtId="0" fontId="11" fillId="0" borderId="13" xfId="0" applyFont="1" applyFill="1" applyBorder="1"/>
    <xf numFmtId="0" fontId="11" fillId="0" borderId="14" xfId="0" applyFont="1" applyFill="1" applyBorder="1"/>
    <xf numFmtId="44" fontId="11" fillId="0" borderId="14" xfId="2" applyFont="1" applyFill="1" applyBorder="1"/>
    <xf numFmtId="166" fontId="14" fillId="0" borderId="0" xfId="0" applyNumberFormat="1" applyFont="1" applyFill="1"/>
    <xf numFmtId="0" fontId="14" fillId="0" borderId="0" xfId="0" applyFont="1" applyFill="1"/>
    <xf numFmtId="0" fontId="11" fillId="0" borderId="9" xfId="0" applyFont="1" applyFill="1" applyBorder="1"/>
    <xf numFmtId="0" fontId="11" fillId="0" borderId="19" xfId="0" applyFont="1" applyFill="1" applyBorder="1"/>
    <xf numFmtId="0" fontId="12" fillId="0" borderId="20" xfId="0" applyFont="1" applyFill="1" applyBorder="1"/>
    <xf numFmtId="44" fontId="12" fillId="0" borderId="20" xfId="2" applyFont="1" applyFill="1" applyBorder="1"/>
    <xf numFmtId="44" fontId="11" fillId="0" borderId="20" xfId="2" applyFont="1" applyFill="1" applyBorder="1"/>
    <xf numFmtId="0" fontId="12" fillId="0" borderId="21" xfId="0" applyFont="1" applyFill="1" applyBorder="1"/>
    <xf numFmtId="0" fontId="12" fillId="0" borderId="22" xfId="0" applyFont="1" applyFill="1" applyBorder="1"/>
    <xf numFmtId="44" fontId="12" fillId="0" borderId="22" xfId="2" applyFont="1" applyFill="1" applyBorder="1"/>
    <xf numFmtId="44" fontId="12" fillId="2" borderId="22" xfId="2" applyFont="1" applyFill="1" applyBorder="1"/>
    <xf numFmtId="44" fontId="12" fillId="3" borderId="22" xfId="2" applyFont="1" applyFill="1" applyBorder="1"/>
    <xf numFmtId="44" fontId="12" fillId="4" borderId="22" xfId="2" applyFont="1" applyFill="1" applyBorder="1"/>
    <xf numFmtId="0" fontId="12" fillId="0" borderId="13" xfId="0" applyFont="1" applyFill="1" applyBorder="1"/>
    <xf numFmtId="0" fontId="12" fillId="0" borderId="14" xfId="0" applyFont="1" applyFill="1" applyBorder="1"/>
    <xf numFmtId="164" fontId="12" fillId="0" borderId="14" xfId="2" applyNumberFormat="1" applyFont="1" applyFill="1" applyBorder="1" applyProtection="1"/>
    <xf numFmtId="44" fontId="12" fillId="0" borderId="14" xfId="2" applyFont="1" applyFill="1" applyBorder="1"/>
    <xf numFmtId="44" fontId="12" fillId="2" borderId="14" xfId="2" applyFont="1" applyFill="1" applyBorder="1"/>
    <xf numFmtId="44" fontId="12" fillId="3" borderId="14" xfId="2" applyFont="1" applyFill="1" applyBorder="1"/>
    <xf numFmtId="43" fontId="5" fillId="0" borderId="0" xfId="1" applyFont="1"/>
    <xf numFmtId="166" fontId="14" fillId="0" borderId="0" xfId="0" applyNumberFormat="1" applyFont="1"/>
    <xf numFmtId="0" fontId="10" fillId="0" borderId="0" xfId="0" applyFont="1" applyFill="1" applyBorder="1" applyAlignment="1">
      <alignment horizontal="center"/>
    </xf>
    <xf numFmtId="43" fontId="10" fillId="0" borderId="0" xfId="1" applyFont="1" applyFill="1" applyBorder="1"/>
    <xf numFmtId="0" fontId="8" fillId="0" borderId="0" xfId="0" applyFont="1" applyAlignment="1">
      <alignment horizontal="center"/>
    </xf>
    <xf numFmtId="44" fontId="12" fillId="4" borderId="23" xfId="2" applyFont="1" applyFill="1" applyBorder="1"/>
    <xf numFmtId="44" fontId="12" fillId="2" borderId="15" xfId="2" applyFont="1" applyFill="1" applyBorder="1"/>
    <xf numFmtId="0" fontId="8" fillId="0" borderId="0" xfId="0" applyFont="1" applyAlignment="1">
      <alignment horizontal="center"/>
    </xf>
    <xf numFmtId="0" fontId="3" fillId="0" borderId="0" xfId="0" applyFont="1" applyAlignment="1"/>
    <xf numFmtId="0" fontId="15" fillId="0" borderId="0" xfId="0" applyFont="1"/>
    <xf numFmtId="0" fontId="8" fillId="0" borderId="0" xfId="0" applyFont="1" applyAlignment="1">
      <alignment horizontal="left"/>
    </xf>
    <xf numFmtId="49" fontId="16" fillId="0" borderId="1" xfId="0" applyNumberFormat="1" applyFont="1" applyFill="1" applyBorder="1" applyAlignment="1">
      <alignment horizontal="center"/>
    </xf>
    <xf numFmtId="49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17" fillId="0" borderId="5" xfId="0" applyFont="1" applyBorder="1"/>
    <xf numFmtId="0" fontId="17" fillId="0" borderId="6" xfId="0" applyFont="1" applyBorder="1"/>
    <xf numFmtId="44" fontId="14" fillId="0" borderId="6" xfId="2" applyFont="1" applyBorder="1"/>
    <xf numFmtId="44" fontId="14" fillId="0" borderId="7" xfId="2" applyFont="1" applyBorder="1"/>
    <xf numFmtId="0" fontId="17" fillId="0" borderId="8" xfId="0" applyFont="1" applyBorder="1"/>
    <xf numFmtId="0" fontId="17" fillId="0" borderId="9" xfId="0" applyFont="1" applyBorder="1"/>
    <xf numFmtId="44" fontId="14" fillId="0" borderId="9" xfId="2" applyFont="1" applyBorder="1"/>
    <xf numFmtId="44" fontId="14" fillId="0" borderId="9" xfId="2" applyFont="1" applyFill="1" applyBorder="1"/>
    <xf numFmtId="49" fontId="17" fillId="0" borderId="8" xfId="0" applyNumberFormat="1" applyFont="1" applyFill="1" applyBorder="1" applyAlignment="1">
      <alignment horizontal="center"/>
    </xf>
    <xf numFmtId="0" fontId="16" fillId="0" borderId="9" xfId="0" applyFont="1" applyFill="1" applyBorder="1"/>
    <xf numFmtId="164" fontId="10" fillId="0" borderId="9" xfId="2" applyNumberFormat="1" applyFont="1" applyFill="1" applyBorder="1" applyAlignment="1">
      <alignment horizontal="center"/>
    </xf>
    <xf numFmtId="44" fontId="10" fillId="0" borderId="9" xfId="2" applyFont="1" applyFill="1" applyBorder="1"/>
    <xf numFmtId="44" fontId="10" fillId="2" borderId="9" xfId="2" applyFont="1" applyFill="1" applyBorder="1"/>
    <xf numFmtId="44" fontId="10" fillId="3" borderId="9" xfId="2" applyFont="1" applyFill="1" applyBorder="1"/>
    <xf numFmtId="44" fontId="10" fillId="4" borderId="9" xfId="2" applyFont="1" applyFill="1" applyBorder="1"/>
    <xf numFmtId="165" fontId="10" fillId="5" borderId="7" xfId="1" applyNumberFormat="1" applyFont="1" applyFill="1" applyBorder="1"/>
    <xf numFmtId="44" fontId="0" fillId="0" borderId="0" xfId="2" applyFont="1"/>
    <xf numFmtId="43" fontId="0" fillId="0" borderId="0" xfId="0" applyNumberFormat="1"/>
    <xf numFmtId="0" fontId="17" fillId="0" borderId="11" xfId="0" applyFont="1" applyBorder="1"/>
    <xf numFmtId="0" fontId="17" fillId="0" borderId="12" xfId="0" applyFont="1" applyBorder="1"/>
    <xf numFmtId="44" fontId="14" fillId="0" borderId="12" xfId="2" applyFont="1" applyBorder="1"/>
    <xf numFmtId="0" fontId="17" fillId="0" borderId="1" xfId="0" applyFont="1" applyFill="1" applyBorder="1"/>
    <xf numFmtId="0" fontId="16" fillId="0" borderId="2" xfId="0" applyFont="1" applyFill="1" applyBorder="1"/>
    <xf numFmtId="44" fontId="10" fillId="0" borderId="2" xfId="2" applyFont="1" applyFill="1" applyBorder="1"/>
    <xf numFmtId="44" fontId="10" fillId="0" borderId="4" xfId="2" applyFont="1" applyBorder="1"/>
    <xf numFmtId="0" fontId="17" fillId="0" borderId="0" xfId="0" applyFont="1" applyFill="1" applyBorder="1"/>
    <xf numFmtId="0" fontId="16" fillId="0" borderId="0" xfId="0" applyFont="1" applyFill="1" applyBorder="1"/>
    <xf numFmtId="44" fontId="10" fillId="0" borderId="0" xfId="2" applyFont="1" applyFill="1" applyBorder="1"/>
    <xf numFmtId="44" fontId="10" fillId="0" borderId="0" xfId="2" applyFont="1" applyBorder="1"/>
    <xf numFmtId="44" fontId="16" fillId="0" borderId="2" xfId="2" applyFont="1" applyFill="1" applyBorder="1" applyAlignment="1">
      <alignment horizontal="center"/>
    </xf>
    <xf numFmtId="44" fontId="16" fillId="2" borderId="1" xfId="2" applyFont="1" applyFill="1" applyBorder="1" applyAlignment="1">
      <alignment horizontal="center"/>
    </xf>
    <xf numFmtId="44" fontId="16" fillId="3" borderId="2" xfId="2" applyFont="1" applyFill="1" applyBorder="1" applyAlignment="1">
      <alignment horizontal="center"/>
    </xf>
    <xf numFmtId="44" fontId="16" fillId="4" borderId="3" xfId="2" applyFont="1" applyFill="1" applyBorder="1" applyAlignment="1">
      <alignment horizontal="center"/>
    </xf>
    <xf numFmtId="44" fontId="16" fillId="2" borderId="4" xfId="2" applyFont="1" applyFill="1" applyBorder="1" applyAlignment="1">
      <alignment horizontal="center"/>
    </xf>
    <xf numFmtId="0" fontId="17" fillId="0" borderId="13" xfId="0" applyFont="1" applyBorder="1"/>
    <xf numFmtId="0" fontId="17" fillId="0" borderId="14" xfId="0" applyFont="1" applyBorder="1"/>
    <xf numFmtId="44" fontId="14" fillId="0" borderId="14" xfId="2" applyFont="1" applyBorder="1"/>
    <xf numFmtId="0" fontId="17" fillId="0" borderId="8" xfId="0" applyFont="1" applyFill="1" applyBorder="1"/>
    <xf numFmtId="44" fontId="10" fillId="0" borderId="7" xfId="2" applyFont="1" applyBorder="1"/>
    <xf numFmtId="0" fontId="17" fillId="0" borderId="11" xfId="0" applyFont="1" applyFill="1" applyBorder="1"/>
    <xf numFmtId="0" fontId="16" fillId="0" borderId="12" xfId="0" applyFont="1" applyFill="1" applyBorder="1"/>
    <xf numFmtId="44" fontId="10" fillId="0" borderId="12" xfId="2" applyFont="1" applyFill="1" applyBorder="1"/>
    <xf numFmtId="44" fontId="10" fillId="0" borderId="15" xfId="2" applyFont="1" applyBorder="1"/>
    <xf numFmtId="0" fontId="16" fillId="0" borderId="1" xfId="0" applyFont="1" applyFill="1" applyBorder="1"/>
    <xf numFmtId="44" fontId="10" fillId="2" borderId="2" xfId="2" applyFont="1" applyFill="1" applyBorder="1"/>
    <xf numFmtId="44" fontId="10" fillId="3" borderId="2" xfId="2" applyFont="1" applyFill="1" applyBorder="1"/>
    <xf numFmtId="44" fontId="10" fillId="4" borderId="2" xfId="2" applyFont="1" applyFill="1" applyBorder="1"/>
    <xf numFmtId="44" fontId="10" fillId="2" borderId="4" xfId="2" applyFont="1" applyFill="1" applyBorder="1"/>
    <xf numFmtId="164" fontId="0" fillId="0" borderId="0" xfId="0" applyNumberFormat="1"/>
    <xf numFmtId="44" fontId="0" fillId="0" borderId="0" xfId="0" applyNumberFormat="1"/>
    <xf numFmtId="44" fontId="1" fillId="0" borderId="9" xfId="2" applyBorder="1"/>
    <xf numFmtId="166" fontId="0" fillId="0" borderId="0" xfId="0" applyNumberFormat="1"/>
    <xf numFmtId="0" fontId="16" fillId="0" borderId="8" xfId="0" applyFont="1" applyFill="1" applyBorder="1"/>
    <xf numFmtId="44" fontId="10" fillId="2" borderId="7" xfId="2" applyFont="1" applyFill="1" applyBorder="1"/>
    <xf numFmtId="44" fontId="14" fillId="6" borderId="7" xfId="2" applyFont="1" applyFill="1" applyBorder="1"/>
    <xf numFmtId="166" fontId="0" fillId="0" borderId="0" xfId="0" applyNumberFormat="1" applyFill="1"/>
    <xf numFmtId="0" fontId="0" fillId="0" borderId="0" xfId="0" applyFill="1"/>
    <xf numFmtId="44" fontId="10" fillId="6" borderId="7" xfId="2" applyFont="1" applyFill="1" applyBorder="1"/>
    <xf numFmtId="44" fontId="10" fillId="6" borderId="15" xfId="2" applyFont="1" applyFill="1" applyBorder="1"/>
    <xf numFmtId="44" fontId="16" fillId="5" borderId="4" xfId="2" applyFont="1" applyFill="1" applyBorder="1" applyAlignment="1">
      <alignment horizontal="center"/>
    </xf>
    <xf numFmtId="0" fontId="17" fillId="0" borderId="13" xfId="0" applyFont="1" applyFill="1" applyBorder="1"/>
    <xf numFmtId="0" fontId="17" fillId="0" borderId="14" xfId="0" applyFont="1" applyFill="1" applyBorder="1"/>
    <xf numFmtId="44" fontId="14" fillId="0" borderId="14" xfId="2" applyFont="1" applyFill="1" applyBorder="1"/>
    <xf numFmtId="0" fontId="17" fillId="0" borderId="9" xfId="0" applyFont="1" applyFill="1" applyBorder="1"/>
    <xf numFmtId="44" fontId="14" fillId="0" borderId="12" xfId="2" applyFont="1" applyFill="1" applyBorder="1"/>
    <xf numFmtId="44" fontId="10" fillId="2" borderId="12" xfId="2" applyFont="1" applyFill="1" applyBorder="1"/>
    <xf numFmtId="44" fontId="10" fillId="3" borderId="12" xfId="2" applyFont="1" applyFill="1" applyBorder="1"/>
    <xf numFmtId="44" fontId="10" fillId="4" borderId="12" xfId="2" applyFont="1" applyFill="1" applyBorder="1"/>
    <xf numFmtId="164" fontId="10" fillId="0" borderId="2" xfId="2" applyNumberFormat="1" applyFont="1" applyFill="1" applyBorder="1" applyProtection="1"/>
    <xf numFmtId="43" fontId="1" fillId="0" borderId="0" xfId="1"/>
    <xf numFmtId="0" fontId="16" fillId="0" borderId="0" xfId="0" applyFont="1" applyFill="1" applyBorder="1" applyAlignment="1">
      <alignment horizontal="center"/>
    </xf>
    <xf numFmtId="44" fontId="14" fillId="0" borderId="24" xfId="2" applyFont="1" applyBorder="1"/>
    <xf numFmtId="44" fontId="10" fillId="0" borderId="25" xfId="2" applyFont="1" applyFill="1" applyBorder="1"/>
    <xf numFmtId="0" fontId="16" fillId="0" borderId="11" xfId="0" applyFont="1" applyFill="1" applyBorder="1"/>
    <xf numFmtId="44" fontId="10" fillId="2" borderId="26" xfId="2" applyFont="1" applyFill="1" applyBorder="1"/>
    <xf numFmtId="0" fontId="16" fillId="7" borderId="2" xfId="0" applyFont="1" applyFill="1" applyBorder="1" applyAlignment="1">
      <alignment horizontal="center"/>
    </xf>
    <xf numFmtId="44" fontId="10" fillId="7" borderId="9" xfId="2" applyFont="1" applyFill="1" applyBorder="1"/>
    <xf numFmtId="44" fontId="16" fillId="7" borderId="1" xfId="2" applyFont="1" applyFill="1" applyBorder="1" applyAlignment="1">
      <alignment horizontal="center"/>
    </xf>
    <xf numFmtId="44" fontId="10" fillId="7" borderId="2" xfId="2" applyFont="1" applyFill="1" applyBorder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</xdr:row>
      <xdr:rowOff>28575</xdr:rowOff>
    </xdr:from>
    <xdr:to>
      <xdr:col>1</xdr:col>
      <xdr:colOff>142876</xdr:colOff>
      <xdr:row>4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0"/>
          <a:ext cx="6096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47625</xdr:rowOff>
    </xdr:from>
    <xdr:to>
      <xdr:col>1</xdr:col>
      <xdr:colOff>276224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"/>
          <a:ext cx="609599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133351</xdr:colOff>
      <xdr:row>1</xdr:row>
      <xdr:rowOff>47625</xdr:rowOff>
    </xdr:from>
    <xdr:to>
      <xdr:col>1</xdr:col>
      <xdr:colOff>266700</xdr:colOff>
      <xdr:row>5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600074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</xdr:row>
      <xdr:rowOff>47625</xdr:rowOff>
    </xdr:from>
    <xdr:to>
      <xdr:col>1</xdr:col>
      <xdr:colOff>352424</xdr:colOff>
      <xdr:row>5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"/>
          <a:ext cx="685799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</xdr:row>
      <xdr:rowOff>47625</xdr:rowOff>
    </xdr:from>
    <xdr:to>
      <xdr:col>1</xdr:col>
      <xdr:colOff>352424</xdr:colOff>
      <xdr:row>5</xdr:row>
      <xdr:rowOff>19050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"/>
          <a:ext cx="685799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</xdr:row>
      <xdr:rowOff>47625</xdr:rowOff>
    </xdr:from>
    <xdr:to>
      <xdr:col>1</xdr:col>
      <xdr:colOff>352424</xdr:colOff>
      <xdr:row>5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"/>
          <a:ext cx="685799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133351</xdr:colOff>
      <xdr:row>1</xdr:row>
      <xdr:rowOff>47625</xdr:rowOff>
    </xdr:from>
    <xdr:to>
      <xdr:col>1</xdr:col>
      <xdr:colOff>142876</xdr:colOff>
      <xdr:row>5</xdr:row>
      <xdr:rowOff>19050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209550"/>
          <a:ext cx="476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</xdr:row>
      <xdr:rowOff>47625</xdr:rowOff>
    </xdr:from>
    <xdr:to>
      <xdr:col>1</xdr:col>
      <xdr:colOff>352424</xdr:colOff>
      <xdr:row>5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"/>
          <a:ext cx="685799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topLeftCell="A85" workbookViewId="0">
      <selection activeCell="C103" sqref="C103"/>
    </sheetView>
  </sheetViews>
  <sheetFormatPr baseColWidth="10" defaultColWidth="11.44140625" defaultRowHeight="13.8" x14ac:dyDescent="0.3"/>
  <cols>
    <col min="1" max="1" width="7.44140625" style="3" customWidth="1"/>
    <col min="2" max="2" width="36.44140625" style="3" customWidth="1"/>
    <col min="3" max="3" width="15.6640625" style="3" customWidth="1"/>
    <col min="4" max="4" width="15.5546875" style="3" customWidth="1"/>
    <col min="5" max="5" width="16" style="3" customWidth="1"/>
    <col min="6" max="6" width="16.5546875" style="3" customWidth="1"/>
    <col min="7" max="7" width="16.44140625" style="3" customWidth="1"/>
    <col min="8" max="8" width="16" style="3" customWidth="1"/>
    <col min="9" max="9" width="12.88671875" style="3" bestFit="1" customWidth="1"/>
    <col min="10" max="10" width="12.33203125" style="3" bestFit="1" customWidth="1"/>
    <col min="11" max="11" width="13.33203125" style="3" bestFit="1" customWidth="1"/>
    <col min="12" max="16384" width="11.44140625" style="3"/>
  </cols>
  <sheetData>
    <row r="2" spans="1:9" ht="12.75" customHeight="1" x14ac:dyDescent="0.3">
      <c r="A2" s="1"/>
      <c r="B2" s="200" t="s">
        <v>0</v>
      </c>
      <c r="C2" s="200"/>
      <c r="D2" s="200"/>
      <c r="E2" s="200"/>
      <c r="F2" s="200"/>
      <c r="G2" s="200"/>
      <c r="H2" s="200"/>
      <c r="I2" s="2"/>
    </row>
    <row r="3" spans="1:9" ht="16.5" customHeight="1" x14ac:dyDescent="0.3">
      <c r="A3" s="1"/>
      <c r="B3" s="200" t="s">
        <v>1</v>
      </c>
      <c r="C3" s="200"/>
      <c r="D3" s="200"/>
      <c r="E3" s="200"/>
      <c r="F3" s="200"/>
      <c r="G3" s="200"/>
      <c r="H3" s="200"/>
      <c r="I3" s="1"/>
    </row>
    <row r="4" spans="1:9" ht="16.5" customHeight="1" x14ac:dyDescent="0.3">
      <c r="A4" s="1"/>
      <c r="B4" s="201" t="s">
        <v>2</v>
      </c>
      <c r="C4" s="201"/>
      <c r="D4" s="201"/>
      <c r="E4" s="201"/>
      <c r="F4" s="201"/>
      <c r="G4" s="201"/>
      <c r="H4" s="201"/>
      <c r="I4" s="1"/>
    </row>
    <row r="5" spans="1:9" ht="12.75" customHeight="1" x14ac:dyDescent="0.3">
      <c r="A5" s="1"/>
      <c r="B5" s="4"/>
      <c r="C5" s="4"/>
      <c r="D5" s="4"/>
      <c r="E5" s="4"/>
      <c r="F5" s="4"/>
      <c r="G5" s="4"/>
      <c r="H5" s="5"/>
      <c r="I5" s="1"/>
    </row>
    <row r="6" spans="1:9" ht="12.75" customHeight="1" x14ac:dyDescent="0.3">
      <c r="A6" s="202" t="s">
        <v>3</v>
      </c>
      <c r="B6" s="202"/>
      <c r="C6" s="202"/>
      <c r="D6" s="202"/>
      <c r="E6" s="202"/>
      <c r="F6" s="202"/>
      <c r="G6" s="202"/>
      <c r="H6" s="202"/>
      <c r="I6" s="1"/>
    </row>
    <row r="7" spans="1:9" ht="12.75" customHeight="1" x14ac:dyDescent="0.3">
      <c r="A7" s="6"/>
      <c r="B7" s="202" t="s">
        <v>4</v>
      </c>
      <c r="C7" s="202"/>
      <c r="D7" s="202"/>
      <c r="E7" s="202"/>
      <c r="F7" s="202"/>
      <c r="G7" s="202"/>
      <c r="H7" s="202"/>
      <c r="I7" s="1"/>
    </row>
    <row r="8" spans="1:9" ht="12.75" customHeight="1" thickBot="1" x14ac:dyDescent="0.35">
      <c r="A8" s="199"/>
      <c r="B8" s="199"/>
      <c r="C8" s="199"/>
      <c r="D8" s="199"/>
      <c r="E8" s="199"/>
      <c r="F8" s="199"/>
      <c r="G8" s="199"/>
      <c r="H8" s="199"/>
      <c r="I8" s="1"/>
    </row>
    <row r="9" spans="1:9" s="14" customFormat="1" ht="17.25" customHeight="1" thickBot="1" x14ac:dyDescent="0.3">
      <c r="A9" s="7" t="s">
        <v>5</v>
      </c>
      <c r="B9" s="8" t="s">
        <v>6</v>
      </c>
      <c r="C9" s="9" t="s">
        <v>7</v>
      </c>
      <c r="D9" s="9" t="s">
        <v>8</v>
      </c>
      <c r="E9" s="10" t="s">
        <v>9</v>
      </c>
      <c r="F9" s="11" t="s">
        <v>10</v>
      </c>
      <c r="G9" s="12" t="s">
        <v>11</v>
      </c>
      <c r="H9" s="13" t="s">
        <v>12</v>
      </c>
    </row>
    <row r="10" spans="1:9" ht="12.75" customHeight="1" x14ac:dyDescent="0.3">
      <c r="A10" s="15">
        <v>51101</v>
      </c>
      <c r="B10" s="16" t="s">
        <v>13</v>
      </c>
      <c r="C10" s="17">
        <v>4811380</v>
      </c>
      <c r="D10" s="17">
        <v>-54072</v>
      </c>
      <c r="E10" s="17">
        <f t="shared" ref="E10:E42" si="0">C10+D10</f>
        <v>4757308</v>
      </c>
      <c r="F10" s="17">
        <v>384787.71</v>
      </c>
      <c r="G10" s="17">
        <v>0</v>
      </c>
      <c r="H10" s="18">
        <f>((E10-F10)-G10)</f>
        <v>4372520.29</v>
      </c>
    </row>
    <row r="11" spans="1:9" ht="12.75" customHeight="1" x14ac:dyDescent="0.3">
      <c r="A11" s="19">
        <v>51103</v>
      </c>
      <c r="B11" s="20" t="s">
        <v>14</v>
      </c>
      <c r="C11" s="21">
        <v>177945</v>
      </c>
      <c r="D11" s="17">
        <v>-2281.3000000000002</v>
      </c>
      <c r="E11" s="17">
        <f t="shared" si="0"/>
        <v>175663.7</v>
      </c>
      <c r="F11" s="17">
        <v>0</v>
      </c>
      <c r="G11" s="17">
        <v>0</v>
      </c>
      <c r="H11" s="18">
        <f t="shared" ref="H11:H42" si="1">((E11-F11)-G11)</f>
        <v>175663.7</v>
      </c>
    </row>
    <row r="12" spans="1:9" ht="12.75" customHeight="1" x14ac:dyDescent="0.3">
      <c r="A12" s="19">
        <v>51107</v>
      </c>
      <c r="B12" s="20" t="s">
        <v>15</v>
      </c>
      <c r="C12" s="21">
        <v>503750</v>
      </c>
      <c r="D12" s="21">
        <v>-6500</v>
      </c>
      <c r="E12" s="17">
        <f t="shared" si="0"/>
        <v>497250</v>
      </c>
      <c r="F12" s="17">
        <v>0</v>
      </c>
      <c r="G12" s="17">
        <v>0</v>
      </c>
      <c r="H12" s="18">
        <f t="shared" si="1"/>
        <v>497250</v>
      </c>
    </row>
    <row r="13" spans="1:9" ht="12.75" customHeight="1" x14ac:dyDescent="0.3">
      <c r="A13" s="19">
        <v>51201</v>
      </c>
      <c r="B13" s="20" t="s">
        <v>16</v>
      </c>
      <c r="C13" s="21">
        <v>1597065</v>
      </c>
      <c r="D13" s="22">
        <v>54435.43</v>
      </c>
      <c r="E13" s="17">
        <f t="shared" si="0"/>
        <v>1651500.43</v>
      </c>
      <c r="F13" s="17">
        <v>126530.41</v>
      </c>
      <c r="G13" s="17">
        <v>0</v>
      </c>
      <c r="H13" s="18">
        <f t="shared" si="1"/>
        <v>1524970.02</v>
      </c>
    </row>
    <row r="14" spans="1:9" ht="12.75" customHeight="1" x14ac:dyDescent="0.3">
      <c r="A14" s="19">
        <v>51203</v>
      </c>
      <c r="B14" s="20" t="s">
        <v>14</v>
      </c>
      <c r="C14" s="21">
        <v>48830</v>
      </c>
      <c r="D14" s="21">
        <v>2281.3000000000002</v>
      </c>
      <c r="E14" s="17">
        <f t="shared" si="0"/>
        <v>51111.3</v>
      </c>
      <c r="F14" s="17">
        <v>0</v>
      </c>
      <c r="G14" s="17">
        <v>0</v>
      </c>
      <c r="H14" s="18">
        <f t="shared" si="1"/>
        <v>51111.3</v>
      </c>
    </row>
    <row r="15" spans="1:9" ht="12.75" customHeight="1" x14ac:dyDescent="0.3">
      <c r="A15" s="19">
        <v>51207</v>
      </c>
      <c r="B15" s="20" t="s">
        <v>15</v>
      </c>
      <c r="C15" s="21">
        <v>139100</v>
      </c>
      <c r="D15" s="21">
        <v>6500</v>
      </c>
      <c r="E15" s="17">
        <f t="shared" si="0"/>
        <v>145600</v>
      </c>
      <c r="F15" s="17">
        <v>0</v>
      </c>
      <c r="G15" s="17">
        <v>0</v>
      </c>
      <c r="H15" s="18">
        <f t="shared" si="1"/>
        <v>145600</v>
      </c>
    </row>
    <row r="16" spans="1:9" ht="12.75" customHeight="1" x14ac:dyDescent="0.3">
      <c r="A16" s="19">
        <v>51401</v>
      </c>
      <c r="B16" s="20" t="s">
        <v>17</v>
      </c>
      <c r="C16" s="21">
        <v>319345</v>
      </c>
      <c r="D16" s="21">
        <v>-3875.4</v>
      </c>
      <c r="E16" s="17">
        <f t="shared" si="0"/>
        <v>315469.59999999998</v>
      </c>
      <c r="F16" s="17">
        <v>22665.200000000001</v>
      </c>
      <c r="G16" s="17">
        <v>0</v>
      </c>
      <c r="H16" s="18">
        <f t="shared" si="1"/>
        <v>292804.39999999997</v>
      </c>
    </row>
    <row r="17" spans="1:11" ht="12.75" customHeight="1" x14ac:dyDescent="0.3">
      <c r="A17" s="19">
        <v>51402</v>
      </c>
      <c r="B17" s="20" t="s">
        <v>18</v>
      </c>
      <c r="C17" s="21">
        <v>89575</v>
      </c>
      <c r="D17" s="21">
        <v>3407.4</v>
      </c>
      <c r="E17" s="17">
        <f t="shared" si="0"/>
        <v>92982.399999999994</v>
      </c>
      <c r="F17" s="17">
        <v>6905.87</v>
      </c>
      <c r="G17" s="17">
        <v>0</v>
      </c>
      <c r="H17" s="18">
        <f t="shared" si="1"/>
        <v>86076.53</v>
      </c>
    </row>
    <row r="18" spans="1:11" ht="12.75" customHeight="1" x14ac:dyDescent="0.3">
      <c r="A18" s="19">
        <v>51501</v>
      </c>
      <c r="B18" s="20" t="s">
        <v>19</v>
      </c>
      <c r="C18" s="21">
        <v>358510</v>
      </c>
      <c r="D18" s="21">
        <v>-4190.6400000000003</v>
      </c>
      <c r="E18" s="17">
        <f t="shared" si="0"/>
        <v>354319.35999999999</v>
      </c>
      <c r="F18" s="17">
        <v>25197.52</v>
      </c>
      <c r="G18" s="17">
        <v>0</v>
      </c>
      <c r="H18" s="18">
        <f t="shared" si="1"/>
        <v>329121.83999999997</v>
      </c>
    </row>
    <row r="19" spans="1:11" ht="12.75" customHeight="1" x14ac:dyDescent="0.3">
      <c r="A19" s="19">
        <v>51502</v>
      </c>
      <c r="B19" s="20" t="s">
        <v>20</v>
      </c>
      <c r="C19" s="21">
        <v>123775</v>
      </c>
      <c r="D19" s="21">
        <v>4295.21</v>
      </c>
      <c r="E19" s="17">
        <f t="shared" si="0"/>
        <v>128070.21</v>
      </c>
      <c r="F19" s="17">
        <v>9300.67</v>
      </c>
      <c r="G19" s="17">
        <v>0</v>
      </c>
      <c r="H19" s="18">
        <f t="shared" si="1"/>
        <v>118769.54000000001</v>
      </c>
    </row>
    <row r="20" spans="1:11" ht="12.75" customHeight="1" x14ac:dyDescent="0.3">
      <c r="A20" s="19">
        <v>51601</v>
      </c>
      <c r="B20" s="20" t="s">
        <v>21</v>
      </c>
      <c r="C20" s="21">
        <v>46630</v>
      </c>
      <c r="D20" s="21">
        <v>0</v>
      </c>
      <c r="E20" s="17">
        <f t="shared" si="0"/>
        <v>46630</v>
      </c>
      <c r="F20" s="17">
        <v>3885.76</v>
      </c>
      <c r="G20" s="17">
        <v>0</v>
      </c>
      <c r="H20" s="18">
        <f t="shared" si="1"/>
        <v>42744.24</v>
      </c>
    </row>
    <row r="21" spans="1:11" ht="12.75" customHeight="1" x14ac:dyDescent="0.3">
      <c r="A21" s="19">
        <v>51701</v>
      </c>
      <c r="B21" s="20" t="s">
        <v>22</v>
      </c>
      <c r="C21" s="21">
        <v>29420</v>
      </c>
      <c r="D21" s="21">
        <v>0</v>
      </c>
      <c r="E21" s="17">
        <f t="shared" si="0"/>
        <v>29420</v>
      </c>
      <c r="F21" s="17">
        <v>0</v>
      </c>
      <c r="G21" s="17">
        <v>0</v>
      </c>
      <c r="H21" s="18">
        <f t="shared" si="1"/>
        <v>29420</v>
      </c>
    </row>
    <row r="22" spans="1:11" ht="12.75" customHeight="1" x14ac:dyDescent="0.3">
      <c r="A22" s="19">
        <v>51702</v>
      </c>
      <c r="B22" s="20" t="s">
        <v>23</v>
      </c>
      <c r="C22" s="21">
        <v>4075</v>
      </c>
      <c r="D22" s="21">
        <v>0</v>
      </c>
      <c r="E22" s="17">
        <f t="shared" si="0"/>
        <v>4075</v>
      </c>
      <c r="F22" s="17">
        <v>0</v>
      </c>
      <c r="G22" s="17">
        <v>0</v>
      </c>
      <c r="H22" s="18">
        <f t="shared" si="1"/>
        <v>4075</v>
      </c>
    </row>
    <row r="23" spans="1:11" ht="12.75" customHeight="1" x14ac:dyDescent="0.3">
      <c r="A23" s="19">
        <v>51903</v>
      </c>
      <c r="B23" s="20" t="s">
        <v>24</v>
      </c>
      <c r="C23" s="21">
        <v>59750</v>
      </c>
      <c r="D23" s="21">
        <v>0</v>
      </c>
      <c r="E23" s="17">
        <f t="shared" si="0"/>
        <v>59750</v>
      </c>
      <c r="F23" s="17">
        <v>1150</v>
      </c>
      <c r="G23" s="17">
        <v>0</v>
      </c>
      <c r="H23" s="18">
        <f t="shared" si="1"/>
        <v>58600</v>
      </c>
    </row>
    <row r="24" spans="1:11" ht="12.75" customHeight="1" x14ac:dyDescent="0.3">
      <c r="A24" s="23"/>
      <c r="B24" s="24" t="s">
        <v>25</v>
      </c>
      <c r="C24" s="25">
        <f t="shared" ref="C24:H24" si="2">SUM(C10:C23)</f>
        <v>8309150</v>
      </c>
      <c r="D24" s="26">
        <f t="shared" si="2"/>
        <v>-2.7284841053187847E-12</v>
      </c>
      <c r="E24" s="27">
        <f t="shared" si="2"/>
        <v>8309150</v>
      </c>
      <c r="F24" s="28">
        <f t="shared" si="2"/>
        <v>580423.14</v>
      </c>
      <c r="G24" s="29">
        <f>SUM(G10:G23)</f>
        <v>0</v>
      </c>
      <c r="H24" s="30">
        <f t="shared" si="2"/>
        <v>7728726.8600000003</v>
      </c>
    </row>
    <row r="25" spans="1:11" ht="12.75" customHeight="1" x14ac:dyDescent="0.3">
      <c r="A25" s="19">
        <v>54101</v>
      </c>
      <c r="B25" s="20" t="s">
        <v>26</v>
      </c>
      <c r="C25" s="21">
        <v>36010</v>
      </c>
      <c r="D25" s="21">
        <v>0</v>
      </c>
      <c r="E25" s="17">
        <f t="shared" si="0"/>
        <v>36010</v>
      </c>
      <c r="F25" s="17">
        <v>0</v>
      </c>
      <c r="G25" s="17">
        <v>0</v>
      </c>
      <c r="H25" s="18">
        <f t="shared" si="1"/>
        <v>36010</v>
      </c>
    </row>
    <row r="26" spans="1:11" ht="12.75" customHeight="1" x14ac:dyDescent="0.3">
      <c r="A26" s="19">
        <v>54103</v>
      </c>
      <c r="B26" s="20" t="s">
        <v>27</v>
      </c>
      <c r="C26" s="21">
        <v>1000</v>
      </c>
      <c r="D26" s="21">
        <v>0</v>
      </c>
      <c r="E26" s="17">
        <f t="shared" si="0"/>
        <v>1000</v>
      </c>
      <c r="F26" s="17">
        <v>0</v>
      </c>
      <c r="G26" s="17">
        <v>0</v>
      </c>
      <c r="H26" s="18">
        <f t="shared" si="1"/>
        <v>1000</v>
      </c>
    </row>
    <row r="27" spans="1:11" ht="12.75" customHeight="1" x14ac:dyDescent="0.3">
      <c r="A27" s="19">
        <v>54104</v>
      </c>
      <c r="B27" s="20" t="s">
        <v>28</v>
      </c>
      <c r="C27" s="21">
        <v>24090</v>
      </c>
      <c r="D27" s="21">
        <v>0</v>
      </c>
      <c r="E27" s="17">
        <f t="shared" si="0"/>
        <v>24090</v>
      </c>
      <c r="F27" s="17">
        <v>0</v>
      </c>
      <c r="G27" s="17">
        <v>0</v>
      </c>
      <c r="H27" s="18">
        <f t="shared" si="1"/>
        <v>24090</v>
      </c>
    </row>
    <row r="28" spans="1:11" ht="12.75" customHeight="1" x14ac:dyDescent="0.3">
      <c r="A28" s="19">
        <v>54105</v>
      </c>
      <c r="B28" s="20" t="s">
        <v>29</v>
      </c>
      <c r="C28" s="21">
        <v>22400</v>
      </c>
      <c r="D28" s="21">
        <v>0</v>
      </c>
      <c r="E28" s="17">
        <f t="shared" si="0"/>
        <v>22400</v>
      </c>
      <c r="F28" s="17">
        <v>0</v>
      </c>
      <c r="G28" s="17">
        <v>0</v>
      </c>
      <c r="H28" s="18">
        <f t="shared" si="1"/>
        <v>22400</v>
      </c>
      <c r="K28" s="31"/>
    </row>
    <row r="29" spans="1:11" ht="12.75" customHeight="1" x14ac:dyDescent="0.3">
      <c r="A29" s="19">
        <v>54106</v>
      </c>
      <c r="B29" s="20" t="s">
        <v>30</v>
      </c>
      <c r="C29" s="21">
        <v>425</v>
      </c>
      <c r="D29" s="21">
        <v>0</v>
      </c>
      <c r="E29" s="17">
        <f t="shared" si="0"/>
        <v>425</v>
      </c>
      <c r="F29" s="17">
        <v>0</v>
      </c>
      <c r="G29" s="17">
        <v>0</v>
      </c>
      <c r="H29" s="18">
        <f t="shared" si="1"/>
        <v>425</v>
      </c>
    </row>
    <row r="30" spans="1:11" ht="12.75" customHeight="1" x14ac:dyDescent="0.3">
      <c r="A30" s="19">
        <v>54107</v>
      </c>
      <c r="B30" s="20" t="s">
        <v>31</v>
      </c>
      <c r="C30" s="21">
        <v>21370</v>
      </c>
      <c r="D30" s="21">
        <v>13.27</v>
      </c>
      <c r="E30" s="17">
        <f t="shared" si="0"/>
        <v>21383.27</v>
      </c>
      <c r="F30" s="17">
        <v>13.27</v>
      </c>
      <c r="G30" s="17">
        <v>0</v>
      </c>
      <c r="H30" s="18">
        <f t="shared" si="1"/>
        <v>21370</v>
      </c>
    </row>
    <row r="31" spans="1:11" ht="12.75" customHeight="1" x14ac:dyDescent="0.3">
      <c r="A31" s="19">
        <v>54108</v>
      </c>
      <c r="B31" s="20" t="s">
        <v>32</v>
      </c>
      <c r="C31" s="21">
        <v>17815</v>
      </c>
      <c r="D31" s="21">
        <v>0</v>
      </c>
      <c r="E31" s="17">
        <f t="shared" si="0"/>
        <v>17815</v>
      </c>
      <c r="F31" s="17">
        <v>0</v>
      </c>
      <c r="G31" s="17">
        <v>0</v>
      </c>
      <c r="H31" s="18">
        <f t="shared" si="1"/>
        <v>17815</v>
      </c>
    </row>
    <row r="32" spans="1:11" ht="12.75" customHeight="1" x14ac:dyDescent="0.3">
      <c r="A32" s="19">
        <v>54109</v>
      </c>
      <c r="B32" s="20" t="s">
        <v>33</v>
      </c>
      <c r="C32" s="21">
        <v>7140</v>
      </c>
      <c r="D32" s="21">
        <v>0</v>
      </c>
      <c r="E32" s="17">
        <f t="shared" si="0"/>
        <v>7140</v>
      </c>
      <c r="F32" s="17">
        <v>0</v>
      </c>
      <c r="G32" s="17">
        <v>0</v>
      </c>
      <c r="H32" s="18">
        <f t="shared" si="1"/>
        <v>7140</v>
      </c>
    </row>
    <row r="33" spans="1:12" ht="12.75" customHeight="1" x14ac:dyDescent="0.3">
      <c r="A33" s="19">
        <v>54110</v>
      </c>
      <c r="B33" s="20" t="s">
        <v>34</v>
      </c>
      <c r="C33" s="21">
        <v>51265</v>
      </c>
      <c r="D33" s="21">
        <v>0</v>
      </c>
      <c r="E33" s="17">
        <f t="shared" si="0"/>
        <v>51265</v>
      </c>
      <c r="F33" s="17">
        <v>0</v>
      </c>
      <c r="G33" s="17">
        <v>0</v>
      </c>
      <c r="H33" s="18">
        <f t="shared" si="1"/>
        <v>51265</v>
      </c>
    </row>
    <row r="34" spans="1:12" ht="12.75" customHeight="1" x14ac:dyDescent="0.3">
      <c r="A34" s="19">
        <v>54111</v>
      </c>
      <c r="B34" s="20" t="s">
        <v>35</v>
      </c>
      <c r="C34" s="21">
        <v>500</v>
      </c>
      <c r="D34" s="21">
        <v>0</v>
      </c>
      <c r="E34" s="17">
        <f t="shared" si="0"/>
        <v>500</v>
      </c>
      <c r="F34" s="17">
        <v>0</v>
      </c>
      <c r="G34" s="17">
        <v>0</v>
      </c>
      <c r="H34" s="18">
        <f t="shared" si="1"/>
        <v>500</v>
      </c>
      <c r="L34" s="32"/>
    </row>
    <row r="35" spans="1:12" ht="12.75" customHeight="1" x14ac:dyDescent="0.3">
      <c r="A35" s="19">
        <v>54112</v>
      </c>
      <c r="B35" s="20" t="s">
        <v>36</v>
      </c>
      <c r="C35" s="21">
        <v>2500</v>
      </c>
      <c r="D35" s="21">
        <v>4</v>
      </c>
      <c r="E35" s="17">
        <f t="shared" si="0"/>
        <v>2504</v>
      </c>
      <c r="F35" s="17">
        <v>4</v>
      </c>
      <c r="G35" s="17">
        <v>0</v>
      </c>
      <c r="H35" s="18">
        <f t="shared" si="1"/>
        <v>2500</v>
      </c>
      <c r="L35" s="32"/>
    </row>
    <row r="36" spans="1:12" ht="12.75" customHeight="1" x14ac:dyDescent="0.3">
      <c r="A36" s="19">
        <v>54113</v>
      </c>
      <c r="B36" s="20" t="s">
        <v>37</v>
      </c>
      <c r="C36" s="21">
        <v>1060</v>
      </c>
      <c r="D36" s="21">
        <v>0</v>
      </c>
      <c r="E36" s="17">
        <f t="shared" si="0"/>
        <v>1060</v>
      </c>
      <c r="F36" s="17">
        <v>0</v>
      </c>
      <c r="G36" s="17">
        <v>0</v>
      </c>
      <c r="H36" s="18">
        <f t="shared" si="1"/>
        <v>1060</v>
      </c>
      <c r="L36" s="32"/>
    </row>
    <row r="37" spans="1:12" ht="12.75" customHeight="1" x14ac:dyDescent="0.3">
      <c r="A37" s="19">
        <v>54114</v>
      </c>
      <c r="B37" s="20" t="s">
        <v>38</v>
      </c>
      <c r="C37" s="21">
        <v>4000</v>
      </c>
      <c r="D37" s="21">
        <v>54.86</v>
      </c>
      <c r="E37" s="17">
        <f t="shared" si="0"/>
        <v>4054.86</v>
      </c>
      <c r="F37" s="17">
        <v>54.86</v>
      </c>
      <c r="G37" s="17">
        <v>0</v>
      </c>
      <c r="H37" s="18">
        <f t="shared" si="1"/>
        <v>4000</v>
      </c>
    </row>
    <row r="38" spans="1:12" ht="12.75" customHeight="1" x14ac:dyDescent="0.3">
      <c r="A38" s="19">
        <v>54115</v>
      </c>
      <c r="B38" s="20" t="s">
        <v>39</v>
      </c>
      <c r="C38" s="21">
        <v>3100</v>
      </c>
      <c r="D38" s="21">
        <v>16.899999999999999</v>
      </c>
      <c r="E38" s="17">
        <f t="shared" si="0"/>
        <v>3116.9</v>
      </c>
      <c r="F38" s="17">
        <v>16.899999999999999</v>
      </c>
      <c r="G38" s="17">
        <v>0</v>
      </c>
      <c r="H38" s="18">
        <f t="shared" si="1"/>
        <v>3100</v>
      </c>
    </row>
    <row r="39" spans="1:12" ht="12.75" customHeight="1" x14ac:dyDescent="0.3">
      <c r="A39" s="19">
        <v>54116</v>
      </c>
      <c r="B39" s="20" t="s">
        <v>40</v>
      </c>
      <c r="C39" s="21">
        <v>800</v>
      </c>
      <c r="D39" s="21">
        <v>0</v>
      </c>
      <c r="E39" s="17">
        <f t="shared" si="0"/>
        <v>800</v>
      </c>
      <c r="F39" s="17">
        <v>0</v>
      </c>
      <c r="G39" s="17">
        <v>0</v>
      </c>
      <c r="H39" s="18">
        <f t="shared" si="1"/>
        <v>800</v>
      </c>
    </row>
    <row r="40" spans="1:12" ht="12.75" customHeight="1" x14ac:dyDescent="0.3">
      <c r="A40" s="19">
        <v>54118</v>
      </c>
      <c r="B40" s="20" t="s">
        <v>41</v>
      </c>
      <c r="C40" s="21">
        <v>1300</v>
      </c>
      <c r="D40" s="21">
        <v>101.84</v>
      </c>
      <c r="E40" s="17">
        <f t="shared" si="0"/>
        <v>1401.84</v>
      </c>
      <c r="F40" s="17">
        <v>101.84</v>
      </c>
      <c r="G40" s="17">
        <v>0</v>
      </c>
      <c r="H40" s="18">
        <f t="shared" si="1"/>
        <v>1300</v>
      </c>
    </row>
    <row r="41" spans="1:12" ht="12.75" customHeight="1" x14ac:dyDescent="0.3">
      <c r="A41" s="19">
        <v>54119</v>
      </c>
      <c r="B41" s="20" t="s">
        <v>42</v>
      </c>
      <c r="C41" s="21">
        <v>2100</v>
      </c>
      <c r="D41" s="21">
        <v>0</v>
      </c>
      <c r="E41" s="17">
        <f t="shared" si="0"/>
        <v>2100</v>
      </c>
      <c r="F41" s="17">
        <v>0</v>
      </c>
      <c r="G41" s="17">
        <v>0</v>
      </c>
      <c r="H41" s="18">
        <f t="shared" si="1"/>
        <v>2100</v>
      </c>
    </row>
    <row r="42" spans="1:12" ht="12.75" customHeight="1" thickBot="1" x14ac:dyDescent="0.35">
      <c r="A42" s="33">
        <v>54199</v>
      </c>
      <c r="B42" s="34" t="s">
        <v>43</v>
      </c>
      <c r="C42" s="35">
        <v>560050</v>
      </c>
      <c r="D42" s="35">
        <v>-440.87</v>
      </c>
      <c r="E42" s="17">
        <f t="shared" si="0"/>
        <v>559609.13</v>
      </c>
      <c r="F42" s="17">
        <v>0</v>
      </c>
      <c r="G42" s="17">
        <v>0</v>
      </c>
      <c r="H42" s="18">
        <f t="shared" si="1"/>
        <v>559609.13</v>
      </c>
    </row>
    <row r="43" spans="1:12" ht="12.75" customHeight="1" thickBot="1" x14ac:dyDescent="0.35">
      <c r="A43" s="36"/>
      <c r="B43" s="37" t="s">
        <v>44</v>
      </c>
      <c r="C43" s="38">
        <f t="shared" ref="C43:H43" si="3">SUM(C25:C42)</f>
        <v>756925</v>
      </c>
      <c r="D43" s="38">
        <f t="shared" si="3"/>
        <v>-250</v>
      </c>
      <c r="E43" s="38">
        <f t="shared" si="3"/>
        <v>756675</v>
      </c>
      <c r="F43" s="38">
        <f t="shared" si="3"/>
        <v>190.87</v>
      </c>
      <c r="G43" s="38">
        <f t="shared" si="3"/>
        <v>0</v>
      </c>
      <c r="H43" s="39">
        <f t="shared" si="3"/>
        <v>756484.13</v>
      </c>
    </row>
    <row r="44" spans="1:12" ht="12.75" customHeight="1" x14ac:dyDescent="0.3">
      <c r="A44" s="40"/>
      <c r="B44" s="41"/>
      <c r="C44" s="42"/>
      <c r="D44" s="42"/>
      <c r="E44" s="42"/>
      <c r="F44" s="42"/>
      <c r="G44" s="42"/>
      <c r="H44" s="43"/>
    </row>
    <row r="45" spans="1:12" ht="12.75" customHeight="1" x14ac:dyDescent="0.3">
      <c r="A45" s="40"/>
      <c r="B45" s="41"/>
      <c r="C45" s="42"/>
      <c r="D45" s="42"/>
      <c r="E45" s="42"/>
      <c r="F45" s="42"/>
      <c r="G45" s="42"/>
      <c r="H45" s="43"/>
    </row>
    <row r="46" spans="1:12" ht="12.75" customHeight="1" thickBot="1" x14ac:dyDescent="0.35">
      <c r="A46" s="40"/>
      <c r="B46" s="41"/>
      <c r="C46" s="42"/>
      <c r="D46" s="42"/>
      <c r="E46" s="42"/>
      <c r="F46" s="42"/>
      <c r="G46" s="42"/>
      <c r="H46" s="43"/>
    </row>
    <row r="47" spans="1:12" ht="12.75" customHeight="1" thickBot="1" x14ac:dyDescent="0.35">
      <c r="A47" s="44" t="s">
        <v>5</v>
      </c>
      <c r="B47" s="45" t="s">
        <v>6</v>
      </c>
      <c r="C47" s="46" t="s">
        <v>7</v>
      </c>
      <c r="D47" s="47" t="s">
        <v>8</v>
      </c>
      <c r="E47" s="48" t="s">
        <v>45</v>
      </c>
      <c r="F47" s="49" t="s">
        <v>10</v>
      </c>
      <c r="G47" s="50" t="s">
        <v>11</v>
      </c>
      <c r="H47" s="51" t="s">
        <v>12</v>
      </c>
    </row>
    <row r="48" spans="1:12" ht="12.75" customHeight="1" x14ac:dyDescent="0.3">
      <c r="A48" s="52">
        <v>54201</v>
      </c>
      <c r="B48" s="53" t="s">
        <v>46</v>
      </c>
      <c r="C48" s="54">
        <v>167480</v>
      </c>
      <c r="D48" s="54">
        <v>0</v>
      </c>
      <c r="E48" s="17">
        <f t="shared" ref="E48:E71" si="4">C48+D48</f>
        <v>167480</v>
      </c>
      <c r="F48" s="17">
        <v>8690.93</v>
      </c>
      <c r="G48" s="17">
        <v>0</v>
      </c>
      <c r="H48" s="18">
        <f t="shared" ref="H48:H86" si="5">((E48-F48)-G48)</f>
        <v>158789.07</v>
      </c>
    </row>
    <row r="49" spans="1:8" ht="12.75" customHeight="1" x14ac:dyDescent="0.3">
      <c r="A49" s="19">
        <v>54202</v>
      </c>
      <c r="B49" s="20" t="s">
        <v>47</v>
      </c>
      <c r="C49" s="21">
        <v>41600</v>
      </c>
      <c r="D49" s="21">
        <v>0</v>
      </c>
      <c r="E49" s="17">
        <f t="shared" si="4"/>
        <v>41600</v>
      </c>
      <c r="F49" s="17">
        <v>1435.34</v>
      </c>
      <c r="G49" s="17">
        <v>0</v>
      </c>
      <c r="H49" s="18">
        <f t="shared" si="5"/>
        <v>40164.660000000003</v>
      </c>
    </row>
    <row r="50" spans="1:8" ht="12.75" customHeight="1" x14ac:dyDescent="0.3">
      <c r="A50" s="33">
        <v>54203</v>
      </c>
      <c r="B50" s="34" t="s">
        <v>48</v>
      </c>
      <c r="C50" s="35">
        <v>166593</v>
      </c>
      <c r="D50" s="35">
        <v>0</v>
      </c>
      <c r="E50" s="17">
        <f t="shared" si="4"/>
        <v>166593</v>
      </c>
      <c r="F50" s="17">
        <v>21717.32</v>
      </c>
      <c r="G50" s="17">
        <v>0</v>
      </c>
      <c r="H50" s="18">
        <f t="shared" si="5"/>
        <v>144875.68</v>
      </c>
    </row>
    <row r="51" spans="1:8" ht="12.75" customHeight="1" x14ac:dyDescent="0.3">
      <c r="A51" s="19">
        <v>54204</v>
      </c>
      <c r="B51" s="20" t="s">
        <v>49</v>
      </c>
      <c r="C51" s="21">
        <v>1200</v>
      </c>
      <c r="D51" s="21">
        <v>0</v>
      </c>
      <c r="E51" s="17">
        <f t="shared" si="4"/>
        <v>1200</v>
      </c>
      <c r="F51" s="17">
        <v>0</v>
      </c>
      <c r="G51" s="17">
        <v>0</v>
      </c>
      <c r="H51" s="18">
        <f t="shared" si="5"/>
        <v>1200</v>
      </c>
    </row>
    <row r="52" spans="1:8" ht="12.75" customHeight="1" x14ac:dyDescent="0.3">
      <c r="A52" s="55"/>
      <c r="B52" s="24" t="s">
        <v>44</v>
      </c>
      <c r="C52" s="26">
        <f>SUM(C48:C51)</f>
        <v>376873</v>
      </c>
      <c r="D52" s="26">
        <f>SUM(D48:D51)</f>
        <v>0</v>
      </c>
      <c r="E52" s="26">
        <f>SUM(E48:E51)</f>
        <v>376873</v>
      </c>
      <c r="F52" s="26">
        <f>SUM(F48:F51)</f>
        <v>31843.59</v>
      </c>
      <c r="G52" s="26">
        <f>SUM(G48:G51)</f>
        <v>0</v>
      </c>
      <c r="H52" s="18">
        <f t="shared" si="5"/>
        <v>345029.41</v>
      </c>
    </row>
    <row r="53" spans="1:8" ht="12.75" customHeight="1" x14ac:dyDescent="0.3">
      <c r="A53" s="19">
        <v>54301</v>
      </c>
      <c r="B53" s="20" t="s">
        <v>50</v>
      </c>
      <c r="C53" s="21">
        <v>26900</v>
      </c>
      <c r="D53" s="21">
        <v>0</v>
      </c>
      <c r="E53" s="17">
        <f t="shared" si="4"/>
        <v>26900</v>
      </c>
      <c r="F53" s="17">
        <v>0</v>
      </c>
      <c r="G53" s="17">
        <v>0</v>
      </c>
      <c r="H53" s="18">
        <f t="shared" si="5"/>
        <v>26900</v>
      </c>
    </row>
    <row r="54" spans="1:8" ht="12.75" customHeight="1" x14ac:dyDescent="0.3">
      <c r="A54" s="15">
        <v>54302</v>
      </c>
      <c r="B54" s="16" t="s">
        <v>51</v>
      </c>
      <c r="C54" s="17">
        <v>63000</v>
      </c>
      <c r="D54" s="17">
        <v>-1500</v>
      </c>
      <c r="E54" s="17">
        <f t="shared" si="4"/>
        <v>61500</v>
      </c>
      <c r="F54" s="17">
        <v>1300.94</v>
      </c>
      <c r="G54" s="17">
        <v>0</v>
      </c>
      <c r="H54" s="18">
        <f t="shared" si="5"/>
        <v>60199.06</v>
      </c>
    </row>
    <row r="55" spans="1:8" ht="12.75" customHeight="1" x14ac:dyDescent="0.3">
      <c r="A55" s="19">
        <v>54304</v>
      </c>
      <c r="B55" s="20" t="s">
        <v>52</v>
      </c>
      <c r="C55" s="21">
        <v>0</v>
      </c>
      <c r="D55" s="21">
        <v>0</v>
      </c>
      <c r="E55" s="17">
        <f t="shared" si="4"/>
        <v>0</v>
      </c>
      <c r="F55" s="17">
        <v>0</v>
      </c>
      <c r="G55" s="17">
        <v>0</v>
      </c>
      <c r="H55" s="18">
        <f t="shared" si="5"/>
        <v>0</v>
      </c>
    </row>
    <row r="56" spans="1:8" ht="12.75" customHeight="1" x14ac:dyDescent="0.3">
      <c r="A56" s="19">
        <v>54305</v>
      </c>
      <c r="B56" s="20" t="s">
        <v>53</v>
      </c>
      <c r="C56" s="21">
        <v>20000</v>
      </c>
      <c r="D56" s="21">
        <v>-3575.03</v>
      </c>
      <c r="E56" s="17">
        <f t="shared" si="4"/>
        <v>16424.97</v>
      </c>
      <c r="F56" s="17">
        <v>0</v>
      </c>
      <c r="G56" s="17">
        <v>0</v>
      </c>
      <c r="H56" s="18">
        <f t="shared" si="5"/>
        <v>16424.97</v>
      </c>
    </row>
    <row r="57" spans="1:8" ht="12.75" customHeight="1" x14ac:dyDescent="0.3">
      <c r="A57" s="19">
        <v>54306</v>
      </c>
      <c r="B57" s="20" t="s">
        <v>54</v>
      </c>
      <c r="C57" s="21">
        <v>4500</v>
      </c>
      <c r="D57" s="21">
        <v>1500</v>
      </c>
      <c r="E57" s="17">
        <f t="shared" si="4"/>
        <v>6000</v>
      </c>
      <c r="F57" s="17">
        <v>6000</v>
      </c>
      <c r="G57" s="17">
        <v>0</v>
      </c>
      <c r="H57" s="18">
        <f t="shared" si="5"/>
        <v>0</v>
      </c>
    </row>
    <row r="58" spans="1:8" ht="12.75" customHeight="1" x14ac:dyDescent="0.3">
      <c r="A58" s="19">
        <v>54307</v>
      </c>
      <c r="B58" s="20" t="s">
        <v>55</v>
      </c>
      <c r="C58" s="21">
        <v>6500</v>
      </c>
      <c r="D58" s="21">
        <v>0</v>
      </c>
      <c r="E58" s="17">
        <f t="shared" si="4"/>
        <v>6500</v>
      </c>
      <c r="F58" s="17">
        <v>0</v>
      </c>
      <c r="G58" s="17">
        <v>0</v>
      </c>
      <c r="H58" s="18">
        <f t="shared" si="5"/>
        <v>6500</v>
      </c>
    </row>
    <row r="59" spans="1:8" ht="12.75" customHeight="1" x14ac:dyDescent="0.3">
      <c r="A59" s="19">
        <v>54308</v>
      </c>
      <c r="B59" s="20" t="s">
        <v>56</v>
      </c>
      <c r="C59" s="21">
        <v>500</v>
      </c>
      <c r="D59" s="21">
        <v>0</v>
      </c>
      <c r="E59" s="17">
        <f t="shared" si="4"/>
        <v>500</v>
      </c>
      <c r="F59" s="17">
        <v>0</v>
      </c>
      <c r="G59" s="17">
        <v>0</v>
      </c>
      <c r="H59" s="18">
        <f t="shared" si="5"/>
        <v>500</v>
      </c>
    </row>
    <row r="60" spans="1:8" ht="12.75" customHeight="1" x14ac:dyDescent="0.3">
      <c r="A60" s="19">
        <v>54313</v>
      </c>
      <c r="B60" s="20" t="s">
        <v>57</v>
      </c>
      <c r="C60" s="21">
        <v>17580</v>
      </c>
      <c r="D60" s="21">
        <v>0</v>
      </c>
      <c r="E60" s="17">
        <f t="shared" si="4"/>
        <v>17580</v>
      </c>
      <c r="F60" s="17">
        <v>0</v>
      </c>
      <c r="G60" s="17">
        <v>0</v>
      </c>
      <c r="H60" s="18">
        <f t="shared" si="5"/>
        <v>17580</v>
      </c>
    </row>
    <row r="61" spans="1:8" ht="12.75" customHeight="1" x14ac:dyDescent="0.3">
      <c r="A61" s="19">
        <v>54314</v>
      </c>
      <c r="B61" s="20" t="s">
        <v>58</v>
      </c>
      <c r="C61" s="21">
        <v>0</v>
      </c>
      <c r="D61" s="21">
        <v>2939</v>
      </c>
      <c r="E61" s="17">
        <f t="shared" si="4"/>
        <v>2939</v>
      </c>
      <c r="F61" s="17">
        <v>2939</v>
      </c>
      <c r="G61" s="17">
        <v>0</v>
      </c>
      <c r="H61" s="18">
        <f t="shared" si="5"/>
        <v>0</v>
      </c>
    </row>
    <row r="62" spans="1:8" ht="12.75" customHeight="1" x14ac:dyDescent="0.3">
      <c r="A62" s="19">
        <v>54316</v>
      </c>
      <c r="B62" s="20" t="s">
        <v>59</v>
      </c>
      <c r="C62" s="21">
        <v>22500</v>
      </c>
      <c r="D62" s="21">
        <v>0</v>
      </c>
      <c r="E62" s="17">
        <f t="shared" si="4"/>
        <v>22500</v>
      </c>
      <c r="F62" s="17">
        <v>0</v>
      </c>
      <c r="G62" s="17">
        <v>0</v>
      </c>
      <c r="H62" s="18">
        <f t="shared" si="5"/>
        <v>22500</v>
      </c>
    </row>
    <row r="63" spans="1:8" ht="12.75" customHeight="1" x14ac:dyDescent="0.3">
      <c r="A63" s="19">
        <v>54317</v>
      </c>
      <c r="B63" s="20" t="s">
        <v>60</v>
      </c>
      <c r="C63" s="21">
        <v>600670</v>
      </c>
      <c r="D63" s="21">
        <v>0</v>
      </c>
      <c r="E63" s="17">
        <f t="shared" si="4"/>
        <v>600670</v>
      </c>
      <c r="F63" s="17">
        <v>585064.92000000004</v>
      </c>
      <c r="G63" s="17">
        <v>0</v>
      </c>
      <c r="H63" s="18">
        <f t="shared" si="5"/>
        <v>15605.079999999958</v>
      </c>
    </row>
    <row r="64" spans="1:8" ht="12.75" customHeight="1" x14ac:dyDescent="0.3">
      <c r="A64" s="19">
        <v>54399</v>
      </c>
      <c r="B64" s="20" t="s">
        <v>61</v>
      </c>
      <c r="C64" s="21">
        <v>5044880</v>
      </c>
      <c r="D64" s="21">
        <v>316</v>
      </c>
      <c r="E64" s="17">
        <f t="shared" si="4"/>
        <v>5045196</v>
      </c>
      <c r="F64" s="17">
        <v>43888.02</v>
      </c>
      <c r="G64" s="17">
        <v>0</v>
      </c>
      <c r="H64" s="18">
        <f t="shared" si="5"/>
        <v>5001307.9800000004</v>
      </c>
    </row>
    <row r="65" spans="1:11" ht="12.75" customHeight="1" x14ac:dyDescent="0.3">
      <c r="A65" s="55"/>
      <c r="B65" s="24" t="s">
        <v>44</v>
      </c>
      <c r="C65" s="26">
        <f>SUM(C53:C64)</f>
        <v>5807030</v>
      </c>
      <c r="D65" s="26">
        <f>SUM(D53:D64)</f>
        <v>-320.03000000000065</v>
      </c>
      <c r="E65" s="26">
        <f>SUM(E53:E64)</f>
        <v>5806709.9699999997</v>
      </c>
      <c r="F65" s="26">
        <f>SUM(F53:F64)</f>
        <v>639192.88</v>
      </c>
      <c r="G65" s="26">
        <f>SUM(G53:G64)</f>
        <v>0</v>
      </c>
      <c r="H65" s="56">
        <f t="shared" si="5"/>
        <v>5167517.09</v>
      </c>
    </row>
    <row r="66" spans="1:11" ht="12.75" customHeight="1" x14ac:dyDescent="0.3">
      <c r="A66" s="19">
        <v>54402</v>
      </c>
      <c r="B66" s="20" t="s">
        <v>62</v>
      </c>
      <c r="C66" s="21">
        <v>6000</v>
      </c>
      <c r="D66" s="21">
        <v>0</v>
      </c>
      <c r="E66" s="17">
        <f t="shared" si="4"/>
        <v>6000</v>
      </c>
      <c r="F66" s="17">
        <v>0</v>
      </c>
      <c r="G66" s="21">
        <v>0</v>
      </c>
      <c r="H66" s="18">
        <f t="shared" si="5"/>
        <v>6000</v>
      </c>
    </row>
    <row r="67" spans="1:11" ht="12.75" customHeight="1" x14ac:dyDescent="0.3">
      <c r="A67" s="19">
        <v>54403</v>
      </c>
      <c r="B67" s="20" t="s">
        <v>63</v>
      </c>
      <c r="C67" s="21">
        <v>11400</v>
      </c>
      <c r="D67" s="21">
        <v>0</v>
      </c>
      <c r="E67" s="17">
        <f t="shared" si="4"/>
        <v>11400</v>
      </c>
      <c r="F67" s="17">
        <v>189</v>
      </c>
      <c r="G67" s="17">
        <v>0</v>
      </c>
      <c r="H67" s="18">
        <f t="shared" si="5"/>
        <v>11211</v>
      </c>
    </row>
    <row r="68" spans="1:11" ht="12.75" customHeight="1" x14ac:dyDescent="0.3">
      <c r="A68" s="19">
        <v>54404</v>
      </c>
      <c r="B68" s="20" t="s">
        <v>64</v>
      </c>
      <c r="C68" s="21">
        <v>12000</v>
      </c>
      <c r="D68" s="21">
        <v>0</v>
      </c>
      <c r="E68" s="17">
        <f t="shared" si="4"/>
        <v>12000</v>
      </c>
      <c r="F68" s="17">
        <v>0</v>
      </c>
      <c r="G68" s="17">
        <v>0</v>
      </c>
      <c r="H68" s="18">
        <f t="shared" si="5"/>
        <v>12000</v>
      </c>
    </row>
    <row r="69" spans="1:11" ht="12.75" customHeight="1" x14ac:dyDescent="0.3">
      <c r="A69" s="55"/>
      <c r="B69" s="24" t="s">
        <v>44</v>
      </c>
      <c r="C69" s="26">
        <f>SUM(C66:C68)</f>
        <v>29400</v>
      </c>
      <c r="D69" s="26">
        <f>SUM(D66:D68)</f>
        <v>0</v>
      </c>
      <c r="E69" s="26">
        <f>SUM(E66:E68)</f>
        <v>29400</v>
      </c>
      <c r="F69" s="26">
        <f>SUM(F66:F68)</f>
        <v>189</v>
      </c>
      <c r="G69" s="26">
        <f>SUM(G66:G68)</f>
        <v>0</v>
      </c>
      <c r="H69" s="56">
        <f t="shared" si="5"/>
        <v>29211</v>
      </c>
    </row>
    <row r="70" spans="1:11" ht="12.75" customHeight="1" x14ac:dyDescent="0.3">
      <c r="A70" s="19">
        <v>54505</v>
      </c>
      <c r="B70" s="20" t="s">
        <v>65</v>
      </c>
      <c r="C70" s="21">
        <v>7000</v>
      </c>
      <c r="D70" s="21">
        <v>0</v>
      </c>
      <c r="E70" s="17">
        <f t="shared" si="4"/>
        <v>7000</v>
      </c>
      <c r="F70" s="17">
        <v>0</v>
      </c>
      <c r="G70" s="17">
        <v>0</v>
      </c>
      <c r="H70" s="18">
        <f t="shared" si="5"/>
        <v>7000</v>
      </c>
    </row>
    <row r="71" spans="1:11" ht="12.75" customHeight="1" x14ac:dyDescent="0.3">
      <c r="A71" s="19">
        <v>54599</v>
      </c>
      <c r="B71" s="20" t="s">
        <v>66</v>
      </c>
      <c r="C71" s="21">
        <v>0</v>
      </c>
      <c r="D71" s="21">
        <v>0</v>
      </c>
      <c r="E71" s="17">
        <f t="shared" si="4"/>
        <v>0</v>
      </c>
      <c r="F71" s="17">
        <v>0</v>
      </c>
      <c r="G71" s="17">
        <v>0</v>
      </c>
      <c r="H71" s="18">
        <f t="shared" si="5"/>
        <v>0</v>
      </c>
    </row>
    <row r="72" spans="1:11" ht="12.75" customHeight="1" x14ac:dyDescent="0.3">
      <c r="A72" s="55"/>
      <c r="B72" s="24" t="s">
        <v>44</v>
      </c>
      <c r="C72" s="26">
        <f>SUM(C70:C71)</f>
        <v>7000</v>
      </c>
      <c r="D72" s="26">
        <f>SUM(D70:D71)</f>
        <v>0</v>
      </c>
      <c r="E72" s="26">
        <f>SUM(E70:E71)</f>
        <v>7000</v>
      </c>
      <c r="F72" s="26">
        <f>SUM(F70:F71)</f>
        <v>0</v>
      </c>
      <c r="G72" s="26">
        <f>SUM(G70:G71)</f>
        <v>0</v>
      </c>
      <c r="H72" s="56">
        <f t="shared" si="5"/>
        <v>7000</v>
      </c>
    </row>
    <row r="73" spans="1:11" ht="12.75" customHeight="1" x14ac:dyDescent="0.3">
      <c r="A73" s="57"/>
      <c r="B73" s="24" t="s">
        <v>25</v>
      </c>
      <c r="C73" s="26">
        <f>+C72+C69+C65+C52+C43</f>
        <v>6977228</v>
      </c>
      <c r="D73" s="26">
        <f>+D72+D69+D65+D52+D43</f>
        <v>-570.03000000000065</v>
      </c>
      <c r="E73" s="27">
        <f>+E72+E69+E65+E52+E43</f>
        <v>6976657.9699999997</v>
      </c>
      <c r="F73" s="28">
        <f>+F72+F69+F65+F52+F43</f>
        <v>671416.34</v>
      </c>
      <c r="G73" s="58">
        <f>+G72+G69+G65+G52+G43</f>
        <v>0</v>
      </c>
      <c r="H73" s="59">
        <f t="shared" si="5"/>
        <v>6305241.6299999999</v>
      </c>
      <c r="J73" s="60"/>
      <c r="K73" s="61"/>
    </row>
    <row r="74" spans="1:11" ht="12.75" customHeight="1" x14ac:dyDescent="0.3">
      <c r="A74" s="19">
        <v>55599</v>
      </c>
      <c r="B74" s="20" t="s">
        <v>67</v>
      </c>
      <c r="C74" s="21">
        <v>4710</v>
      </c>
      <c r="D74" s="21">
        <v>0</v>
      </c>
      <c r="E74" s="17">
        <f t="shared" ref="E74" si="6">C74+D74</f>
        <v>4710</v>
      </c>
      <c r="F74" s="17">
        <v>0</v>
      </c>
      <c r="G74" s="17">
        <v>0</v>
      </c>
      <c r="H74" s="18">
        <f t="shared" si="5"/>
        <v>4710</v>
      </c>
    </row>
    <row r="75" spans="1:11" ht="12.75" customHeight="1" x14ac:dyDescent="0.3">
      <c r="A75" s="55"/>
      <c r="B75" s="24" t="s">
        <v>44</v>
      </c>
      <c r="C75" s="26">
        <f>SUM(C74)</f>
        <v>4710</v>
      </c>
      <c r="D75" s="26">
        <f>SUM(D74)</f>
        <v>0</v>
      </c>
      <c r="E75" s="26">
        <f>SUM(E74)</f>
        <v>4710</v>
      </c>
      <c r="F75" s="26">
        <f>SUM(F74)</f>
        <v>0</v>
      </c>
      <c r="G75" s="26">
        <f>SUM(G74)</f>
        <v>0</v>
      </c>
      <c r="H75" s="56">
        <f t="shared" si="5"/>
        <v>4710</v>
      </c>
    </row>
    <row r="76" spans="1:11" ht="12.75" customHeight="1" x14ac:dyDescent="0.3">
      <c r="A76" s="19">
        <v>55601</v>
      </c>
      <c r="B76" s="20" t="s">
        <v>68</v>
      </c>
      <c r="C76" s="62">
        <v>40650</v>
      </c>
      <c r="D76" s="21">
        <v>4744.88</v>
      </c>
      <c r="E76" s="17">
        <f t="shared" ref="E76:E78" si="7">C76+D76</f>
        <v>45394.879999999997</v>
      </c>
      <c r="F76" s="17">
        <v>0</v>
      </c>
      <c r="G76" s="17">
        <v>0</v>
      </c>
      <c r="H76" s="18">
        <f t="shared" si="5"/>
        <v>45394.879999999997</v>
      </c>
    </row>
    <row r="77" spans="1:11" ht="12.75" customHeight="1" x14ac:dyDescent="0.3">
      <c r="A77" s="19">
        <v>55602</v>
      </c>
      <c r="B77" s="20" t="s">
        <v>69</v>
      </c>
      <c r="C77" s="62">
        <v>43600</v>
      </c>
      <c r="D77" s="21">
        <v>-4174.8500000000004</v>
      </c>
      <c r="E77" s="17">
        <f t="shared" si="7"/>
        <v>39425.15</v>
      </c>
      <c r="F77" s="17">
        <v>256.29000000000002</v>
      </c>
      <c r="G77" s="17">
        <v>0</v>
      </c>
      <c r="H77" s="18">
        <f t="shared" si="5"/>
        <v>39168.86</v>
      </c>
    </row>
    <row r="78" spans="1:11" ht="12.75" customHeight="1" x14ac:dyDescent="0.3">
      <c r="A78" s="19">
        <v>55603</v>
      </c>
      <c r="B78" s="20" t="s">
        <v>70</v>
      </c>
      <c r="C78" s="62">
        <v>25</v>
      </c>
      <c r="D78" s="21">
        <v>0</v>
      </c>
      <c r="E78" s="17">
        <f t="shared" si="7"/>
        <v>25</v>
      </c>
      <c r="F78" s="17">
        <v>0</v>
      </c>
      <c r="G78" s="21">
        <v>0</v>
      </c>
      <c r="H78" s="18">
        <f t="shared" si="5"/>
        <v>25</v>
      </c>
    </row>
    <row r="79" spans="1:11" ht="12.75" customHeight="1" x14ac:dyDescent="0.3">
      <c r="A79" s="55"/>
      <c r="B79" s="24" t="s">
        <v>44</v>
      </c>
      <c r="C79" s="26">
        <f>SUM(C76:C78)</f>
        <v>84275</v>
      </c>
      <c r="D79" s="26">
        <f>SUM(D76:D78)</f>
        <v>570.02999999999975</v>
      </c>
      <c r="E79" s="26">
        <f>SUM(E76:E78)</f>
        <v>84845.03</v>
      </c>
      <c r="F79" s="26">
        <f>SUM(F76:F78)</f>
        <v>256.29000000000002</v>
      </c>
      <c r="G79" s="26">
        <f>SUM(G76:G78)</f>
        <v>0</v>
      </c>
      <c r="H79" s="56">
        <f t="shared" si="5"/>
        <v>84588.74</v>
      </c>
      <c r="I79" s="63"/>
    </row>
    <row r="80" spans="1:11" ht="12.75" customHeight="1" x14ac:dyDescent="0.3">
      <c r="A80" s="57"/>
      <c r="B80" s="24" t="s">
        <v>25</v>
      </c>
      <c r="C80" s="26">
        <f>+C79+C75</f>
        <v>88985</v>
      </c>
      <c r="D80" s="26">
        <f>+D75+D79</f>
        <v>570.02999999999975</v>
      </c>
      <c r="E80" s="27">
        <f>+E79+E75</f>
        <v>89555.03</v>
      </c>
      <c r="F80" s="28">
        <f>+F79+F75</f>
        <v>256.29000000000002</v>
      </c>
      <c r="G80" s="58">
        <f>+G75+G79</f>
        <v>0</v>
      </c>
      <c r="H80" s="59">
        <f t="shared" si="5"/>
        <v>89298.74</v>
      </c>
      <c r="I80" s="63"/>
    </row>
    <row r="81" spans="1:9" s="66" customFormat="1" ht="12.75" customHeight="1" x14ac:dyDescent="0.3">
      <c r="A81" s="19">
        <v>56303</v>
      </c>
      <c r="B81" s="20" t="s">
        <v>71</v>
      </c>
      <c r="C81" s="21">
        <v>4000</v>
      </c>
      <c r="D81" s="21">
        <v>0</v>
      </c>
      <c r="E81" s="17">
        <f t="shared" ref="E81:E82" si="8">C81+D81</f>
        <v>4000</v>
      </c>
      <c r="F81" s="17">
        <v>0</v>
      </c>
      <c r="G81" s="21">
        <v>0</v>
      </c>
      <c r="H81" s="64">
        <f t="shared" si="5"/>
        <v>4000</v>
      </c>
      <c r="I81" s="65"/>
    </row>
    <row r="82" spans="1:9" s="66" customFormat="1" ht="12.75" customHeight="1" x14ac:dyDescent="0.3">
      <c r="A82" s="19">
        <v>56304</v>
      </c>
      <c r="B82" s="20" t="s">
        <v>72</v>
      </c>
      <c r="C82" s="21">
        <v>0</v>
      </c>
      <c r="D82" s="21">
        <v>0</v>
      </c>
      <c r="E82" s="17">
        <f t="shared" si="8"/>
        <v>0</v>
      </c>
      <c r="F82" s="17">
        <v>0</v>
      </c>
      <c r="G82" s="21">
        <v>0</v>
      </c>
      <c r="H82" s="67">
        <f t="shared" si="5"/>
        <v>0</v>
      </c>
      <c r="I82" s="65"/>
    </row>
    <row r="83" spans="1:9" s="66" customFormat="1" ht="12.75" customHeight="1" x14ac:dyDescent="0.3">
      <c r="A83" s="55"/>
      <c r="B83" s="24" t="s">
        <v>44</v>
      </c>
      <c r="C83" s="26">
        <f>C82+C81</f>
        <v>4000</v>
      </c>
      <c r="D83" s="26">
        <f>SUM(D81:D82)</f>
        <v>0</v>
      </c>
      <c r="E83" s="26">
        <f>SUM(E81:E82)</f>
        <v>4000</v>
      </c>
      <c r="F83" s="26">
        <f>SUM(F81:F82)</f>
        <v>0</v>
      </c>
      <c r="G83" s="26">
        <f t="shared" ref="G83:H83" si="9">SUM(G81:G82)</f>
        <v>0</v>
      </c>
      <c r="H83" s="26">
        <f t="shared" si="9"/>
        <v>4000</v>
      </c>
      <c r="I83" s="65"/>
    </row>
    <row r="84" spans="1:9" s="66" customFormat="1" ht="12.75" customHeight="1" x14ac:dyDescent="0.3">
      <c r="A84" s="19">
        <v>56404</v>
      </c>
      <c r="B84" s="20" t="s">
        <v>73</v>
      </c>
      <c r="C84" s="21">
        <v>5500</v>
      </c>
      <c r="D84" s="21">
        <v>0</v>
      </c>
      <c r="E84" s="17">
        <f t="shared" ref="E84" si="10">C84+D84</f>
        <v>5500</v>
      </c>
      <c r="F84" s="17">
        <v>0</v>
      </c>
      <c r="G84" s="21">
        <v>0</v>
      </c>
      <c r="H84" s="64">
        <f t="shared" si="5"/>
        <v>5500</v>
      </c>
      <c r="I84" s="65"/>
    </row>
    <row r="85" spans="1:9" s="66" customFormat="1" ht="12.75" customHeight="1" thickBot="1" x14ac:dyDescent="0.35">
      <c r="A85" s="68"/>
      <c r="B85" s="69" t="s">
        <v>44</v>
      </c>
      <c r="C85" s="70">
        <f>SUM(C84)</f>
        <v>5500</v>
      </c>
      <c r="D85" s="70">
        <f>SUM(D84)</f>
        <v>0</v>
      </c>
      <c r="E85" s="70">
        <f>SUM(E84)</f>
        <v>5500</v>
      </c>
      <c r="F85" s="70">
        <f>SUM(F84)</f>
        <v>0</v>
      </c>
      <c r="G85" s="70">
        <f>SUM(G84)</f>
        <v>0</v>
      </c>
      <c r="H85" s="71">
        <f t="shared" si="5"/>
        <v>5500</v>
      </c>
      <c r="I85" s="65"/>
    </row>
    <row r="86" spans="1:9" s="66" customFormat="1" ht="12.75" customHeight="1" thickBot="1" x14ac:dyDescent="0.35">
      <c r="A86" s="72"/>
      <c r="B86" s="73" t="s">
        <v>25</v>
      </c>
      <c r="C86" s="74">
        <f t="shared" ref="C86:G86" si="11">+C83+C85</f>
        <v>9500</v>
      </c>
      <c r="D86" s="74">
        <f t="shared" si="11"/>
        <v>0</v>
      </c>
      <c r="E86" s="75">
        <f t="shared" si="11"/>
        <v>9500</v>
      </c>
      <c r="F86" s="76">
        <f t="shared" si="11"/>
        <v>0</v>
      </c>
      <c r="G86" s="77">
        <f t="shared" si="11"/>
        <v>0</v>
      </c>
      <c r="H86" s="78">
        <f t="shared" si="5"/>
        <v>9500</v>
      </c>
      <c r="I86" s="65"/>
    </row>
    <row r="87" spans="1:9" s="66" customFormat="1" ht="12.75" customHeight="1" x14ac:dyDescent="0.3">
      <c r="A87" s="41"/>
      <c r="B87" s="41"/>
      <c r="C87" s="42"/>
      <c r="D87" s="42"/>
      <c r="E87" s="42"/>
      <c r="F87" s="42"/>
      <c r="G87" s="42"/>
      <c r="H87" s="42"/>
      <c r="I87" s="65"/>
    </row>
    <row r="88" spans="1:9" s="66" customFormat="1" ht="12.75" customHeight="1" x14ac:dyDescent="0.3">
      <c r="A88" s="41"/>
      <c r="B88" s="41"/>
      <c r="C88" s="42"/>
      <c r="D88" s="42"/>
      <c r="E88" s="42"/>
      <c r="F88" s="42"/>
      <c r="G88" s="42"/>
      <c r="H88" s="42"/>
      <c r="I88" s="65"/>
    </row>
    <row r="89" spans="1:9" s="66" customFormat="1" ht="12.75" customHeight="1" x14ac:dyDescent="0.3">
      <c r="A89" s="41"/>
      <c r="B89" s="41"/>
      <c r="C89" s="42"/>
      <c r="D89" s="42"/>
      <c r="E89" s="42"/>
      <c r="F89" s="42"/>
      <c r="G89" s="42"/>
      <c r="H89" s="42"/>
      <c r="I89" s="65"/>
    </row>
    <row r="90" spans="1:9" s="66" customFormat="1" ht="12.75" customHeight="1" thickBot="1" x14ac:dyDescent="0.35">
      <c r="A90" s="41"/>
      <c r="B90" s="41"/>
      <c r="C90" s="42"/>
      <c r="D90" s="42"/>
      <c r="E90" s="42"/>
      <c r="F90" s="42"/>
      <c r="G90" s="42"/>
      <c r="H90" s="42"/>
      <c r="I90" s="65"/>
    </row>
    <row r="91" spans="1:9" s="66" customFormat="1" ht="12.75" customHeight="1" thickBot="1" x14ac:dyDescent="0.35">
      <c r="A91" s="44" t="s">
        <v>5</v>
      </c>
      <c r="B91" s="45" t="s">
        <v>6</v>
      </c>
      <c r="C91" s="46" t="s">
        <v>7</v>
      </c>
      <c r="D91" s="47" t="s">
        <v>8</v>
      </c>
      <c r="E91" s="48" t="s">
        <v>45</v>
      </c>
      <c r="F91" s="49" t="s">
        <v>10</v>
      </c>
      <c r="G91" s="50" t="s">
        <v>11</v>
      </c>
      <c r="H91" s="79" t="s">
        <v>12</v>
      </c>
      <c r="I91" s="65"/>
    </row>
    <row r="92" spans="1:9" s="84" customFormat="1" ht="12.75" customHeight="1" x14ac:dyDescent="0.25">
      <c r="A92" s="80">
        <v>61101</v>
      </c>
      <c r="B92" s="81" t="s">
        <v>74</v>
      </c>
      <c r="C92" s="82">
        <v>3060</v>
      </c>
      <c r="D92" s="82">
        <v>0</v>
      </c>
      <c r="E92" s="17">
        <f t="shared" ref="E92:E100" si="12">C92+D92</f>
        <v>3060</v>
      </c>
      <c r="F92" s="54">
        <v>0</v>
      </c>
      <c r="G92" s="82">
        <v>0</v>
      </c>
      <c r="H92" s="18">
        <f t="shared" ref="H92:H103" si="13">((E92-F92)-G92)</f>
        <v>3060</v>
      </c>
      <c r="I92" s="83"/>
    </row>
    <row r="93" spans="1:9" s="84" customFormat="1" ht="12.75" customHeight="1" x14ac:dyDescent="0.25">
      <c r="A93" s="55">
        <v>61102</v>
      </c>
      <c r="B93" s="85" t="s">
        <v>75</v>
      </c>
      <c r="C93" s="22">
        <v>6760</v>
      </c>
      <c r="D93" s="22">
        <v>0</v>
      </c>
      <c r="E93" s="17">
        <f t="shared" si="12"/>
        <v>6760</v>
      </c>
      <c r="F93" s="17">
        <v>0</v>
      </c>
      <c r="G93" s="22">
        <v>0</v>
      </c>
      <c r="H93" s="18">
        <f t="shared" si="13"/>
        <v>6760</v>
      </c>
      <c r="I93" s="83"/>
    </row>
    <row r="94" spans="1:9" s="84" customFormat="1" ht="12.75" customHeight="1" x14ac:dyDescent="0.25">
      <c r="A94" s="55">
        <v>61103</v>
      </c>
      <c r="B94" s="85" t="s">
        <v>76</v>
      </c>
      <c r="C94" s="22">
        <v>500</v>
      </c>
      <c r="D94" s="22">
        <v>0</v>
      </c>
      <c r="E94" s="17">
        <f t="shared" si="12"/>
        <v>500</v>
      </c>
      <c r="F94" s="17">
        <v>0</v>
      </c>
      <c r="G94" s="22">
        <v>0</v>
      </c>
      <c r="H94" s="18">
        <f t="shared" si="13"/>
        <v>500</v>
      </c>
      <c r="I94" s="83"/>
    </row>
    <row r="95" spans="1:9" s="84" customFormat="1" ht="12.75" customHeight="1" x14ac:dyDescent="0.25">
      <c r="A95" s="55">
        <v>61104</v>
      </c>
      <c r="B95" s="85" t="s">
        <v>77</v>
      </c>
      <c r="C95" s="22">
        <v>16000</v>
      </c>
      <c r="D95" s="22">
        <v>0</v>
      </c>
      <c r="E95" s="17">
        <f t="shared" si="12"/>
        <v>16000</v>
      </c>
      <c r="F95" s="17">
        <v>0</v>
      </c>
      <c r="G95" s="22">
        <v>0</v>
      </c>
      <c r="H95" s="18">
        <f t="shared" si="13"/>
        <v>16000</v>
      </c>
      <c r="I95" s="83"/>
    </row>
    <row r="96" spans="1:9" s="84" customFormat="1" ht="12.75" customHeight="1" x14ac:dyDescent="0.25">
      <c r="A96" s="55">
        <v>61105</v>
      </c>
      <c r="B96" s="85" t="s">
        <v>78</v>
      </c>
      <c r="C96" s="22"/>
      <c r="D96" s="22">
        <v>0</v>
      </c>
      <c r="E96" s="17">
        <f t="shared" si="12"/>
        <v>0</v>
      </c>
      <c r="F96" s="17">
        <v>0</v>
      </c>
      <c r="G96" s="22">
        <v>0</v>
      </c>
      <c r="H96" s="18">
        <f t="shared" si="13"/>
        <v>0</v>
      </c>
      <c r="I96" s="83"/>
    </row>
    <row r="97" spans="1:11" s="66" customFormat="1" ht="12.75" customHeight="1" x14ac:dyDescent="0.3">
      <c r="A97" s="19">
        <v>61108</v>
      </c>
      <c r="B97" s="20" t="s">
        <v>41</v>
      </c>
      <c r="C97" s="21">
        <v>1000</v>
      </c>
      <c r="D97" s="21">
        <v>0</v>
      </c>
      <c r="E97" s="17">
        <f t="shared" si="12"/>
        <v>1000</v>
      </c>
      <c r="F97" s="17">
        <v>0</v>
      </c>
      <c r="G97" s="21">
        <v>0</v>
      </c>
      <c r="H97" s="18">
        <f t="shared" si="13"/>
        <v>1000</v>
      </c>
      <c r="I97" s="65"/>
    </row>
    <row r="98" spans="1:11" s="66" customFormat="1" ht="12.75" customHeight="1" x14ac:dyDescent="0.3">
      <c r="A98" s="19">
        <v>61199</v>
      </c>
      <c r="B98" s="20" t="s">
        <v>79</v>
      </c>
      <c r="C98" s="21"/>
      <c r="D98" s="21">
        <v>0</v>
      </c>
      <c r="E98" s="17">
        <f t="shared" si="12"/>
        <v>0</v>
      </c>
      <c r="F98" s="17">
        <v>0</v>
      </c>
      <c r="G98" s="21">
        <v>0</v>
      </c>
      <c r="H98" s="56">
        <f t="shared" si="13"/>
        <v>0</v>
      </c>
      <c r="I98" s="65"/>
    </row>
    <row r="99" spans="1:11" s="66" customFormat="1" ht="12.75" customHeight="1" x14ac:dyDescent="0.3">
      <c r="A99" s="55"/>
      <c r="B99" s="24" t="s">
        <v>44</v>
      </c>
      <c r="C99" s="26">
        <f t="shared" ref="C99:G99" si="14">SUM(C92:C98)</f>
        <v>27320</v>
      </c>
      <c r="D99" s="26">
        <f>SUM(D92:D98)</f>
        <v>0</v>
      </c>
      <c r="E99" s="26">
        <f t="shared" si="14"/>
        <v>27320</v>
      </c>
      <c r="F99" s="26">
        <f t="shared" si="14"/>
        <v>0</v>
      </c>
      <c r="G99" s="26">
        <f t="shared" si="14"/>
        <v>0</v>
      </c>
      <c r="H99" s="56">
        <f t="shared" si="13"/>
        <v>27320</v>
      </c>
      <c r="I99" s="65"/>
    </row>
    <row r="100" spans="1:11" s="66" customFormat="1" ht="12.75" customHeight="1" x14ac:dyDescent="0.3">
      <c r="A100" s="19">
        <v>61403</v>
      </c>
      <c r="B100" s="20" t="s">
        <v>80</v>
      </c>
      <c r="C100" s="21">
        <v>9235</v>
      </c>
      <c r="D100" s="21">
        <v>0</v>
      </c>
      <c r="E100" s="17">
        <f t="shared" si="12"/>
        <v>9235</v>
      </c>
      <c r="F100" s="21">
        <v>0</v>
      </c>
      <c r="G100" s="21">
        <v>0</v>
      </c>
      <c r="H100" s="18">
        <f t="shared" si="13"/>
        <v>9235</v>
      </c>
      <c r="I100" s="65"/>
    </row>
    <row r="101" spans="1:11" s="66" customFormat="1" ht="12.75" customHeight="1" thickBot="1" x14ac:dyDescent="0.35">
      <c r="A101" s="86"/>
      <c r="B101" s="87" t="s">
        <v>44</v>
      </c>
      <c r="C101" s="88">
        <f>SUM(C100)</f>
        <v>9235</v>
      </c>
      <c r="D101" s="88">
        <v>0</v>
      </c>
      <c r="E101" s="88">
        <f>SUM(E100)</f>
        <v>9235</v>
      </c>
      <c r="F101" s="89">
        <f>SUM(F100)</f>
        <v>0</v>
      </c>
      <c r="G101" s="89">
        <f>SUM(G100)</f>
        <v>0</v>
      </c>
      <c r="H101" s="56">
        <f t="shared" si="13"/>
        <v>9235</v>
      </c>
      <c r="I101" s="65"/>
    </row>
    <row r="102" spans="1:11" s="66" customFormat="1" ht="12.75" customHeight="1" thickBot="1" x14ac:dyDescent="0.35">
      <c r="A102" s="90"/>
      <c r="B102" s="91" t="s">
        <v>25</v>
      </c>
      <c r="C102" s="92">
        <f>+C99+C101</f>
        <v>36555</v>
      </c>
      <c r="D102" s="92">
        <f>+D101+D99</f>
        <v>0</v>
      </c>
      <c r="E102" s="93">
        <f>+E101+E99</f>
        <v>36555</v>
      </c>
      <c r="F102" s="94">
        <f>+F101+F99</f>
        <v>0</v>
      </c>
      <c r="G102" s="95">
        <f>SUM(G101+G99)</f>
        <v>0</v>
      </c>
      <c r="H102" s="108">
        <f t="shared" si="13"/>
        <v>36555</v>
      </c>
      <c r="I102" s="65"/>
    </row>
    <row r="103" spans="1:11" ht="12.75" customHeight="1" thickBot="1" x14ac:dyDescent="0.35">
      <c r="A103" s="96"/>
      <c r="B103" s="97" t="s">
        <v>81</v>
      </c>
      <c r="C103" s="98">
        <f>+C102+C86+C80+C73+C24</f>
        <v>15421418</v>
      </c>
      <c r="D103" s="99">
        <f>+D102+D86+D80+D73+D24</f>
        <v>-3.637978807091713E-12</v>
      </c>
      <c r="E103" s="100">
        <f>+E24+E73+E80+E102+E86</f>
        <v>15421417.999999998</v>
      </c>
      <c r="F103" s="101">
        <f>+F24+F73+F80+F102+F86</f>
        <v>1252095.77</v>
      </c>
      <c r="G103" s="107">
        <f>+G24+G73+G80+G86+G102</f>
        <v>0</v>
      </c>
      <c r="H103" s="78">
        <f t="shared" si="13"/>
        <v>14169322.229999999</v>
      </c>
      <c r="I103" s="63"/>
      <c r="J103" s="32"/>
      <c r="K103" s="32"/>
    </row>
    <row r="104" spans="1:11" ht="12.75" customHeight="1" x14ac:dyDescent="0.3">
      <c r="C104" s="102"/>
      <c r="D104" s="102"/>
      <c r="E104" s="102"/>
      <c r="F104" s="102"/>
      <c r="G104" s="102"/>
      <c r="H104" s="63"/>
      <c r="I104" s="63"/>
      <c r="J104" s="32"/>
    </row>
    <row r="105" spans="1:11" ht="12.75" customHeight="1" x14ac:dyDescent="0.3">
      <c r="C105" s="102"/>
      <c r="D105" s="102"/>
      <c r="E105" s="102"/>
      <c r="F105" s="102"/>
      <c r="G105" s="102"/>
      <c r="H105" s="63"/>
      <c r="I105" s="63"/>
    </row>
    <row r="106" spans="1:11" ht="12.75" customHeight="1" x14ac:dyDescent="0.3">
      <c r="C106" s="102"/>
      <c r="D106" s="102"/>
      <c r="E106" s="102"/>
      <c r="F106" s="102"/>
      <c r="G106" s="61"/>
      <c r="H106" s="63"/>
      <c r="I106" s="63"/>
    </row>
    <row r="107" spans="1:11" ht="12.75" customHeight="1" x14ac:dyDescent="0.3">
      <c r="C107" s="102"/>
      <c r="D107" s="102"/>
      <c r="E107" s="102"/>
      <c r="F107" s="102"/>
      <c r="H107" s="103"/>
      <c r="I107" s="63"/>
    </row>
    <row r="108" spans="1:11" ht="12.75" customHeight="1" x14ac:dyDescent="0.3">
      <c r="C108" s="102"/>
      <c r="D108" s="102"/>
      <c r="E108" s="102"/>
      <c r="F108" s="102"/>
      <c r="H108" s="63"/>
      <c r="I108" s="63"/>
    </row>
    <row r="109" spans="1:11" ht="12.75" customHeight="1" x14ac:dyDescent="0.3">
      <c r="C109" s="102"/>
      <c r="D109" s="102"/>
      <c r="E109" s="102"/>
      <c r="F109" s="102"/>
      <c r="G109" s="102"/>
      <c r="H109" s="63"/>
      <c r="I109" s="63"/>
    </row>
    <row r="110" spans="1:11" ht="12.75" customHeight="1" x14ac:dyDescent="0.3">
      <c r="C110" s="102"/>
      <c r="D110" s="102"/>
      <c r="E110" s="102"/>
      <c r="F110" s="102"/>
      <c r="G110" s="102"/>
      <c r="H110" s="63"/>
      <c r="I110" s="63"/>
    </row>
    <row r="111" spans="1:11" ht="12.75" customHeight="1" x14ac:dyDescent="0.3">
      <c r="C111" s="102"/>
      <c r="D111" s="102"/>
      <c r="E111" s="102"/>
      <c r="F111" s="102"/>
      <c r="G111" s="102"/>
      <c r="J111" s="63"/>
    </row>
    <row r="112" spans="1:11" ht="12.75" customHeight="1" x14ac:dyDescent="0.3">
      <c r="C112" s="102"/>
      <c r="D112" s="102"/>
      <c r="E112" s="102"/>
      <c r="F112" s="102"/>
      <c r="G112" s="102"/>
    </row>
    <row r="113" spans="3:8" ht="12.75" customHeight="1" x14ac:dyDescent="0.3">
      <c r="C113" s="104"/>
      <c r="D113" s="104"/>
      <c r="E113" s="104"/>
      <c r="F113" s="104"/>
      <c r="G113" s="104"/>
      <c r="H113" s="104"/>
    </row>
    <row r="114" spans="3:8" ht="12.75" customHeight="1" x14ac:dyDescent="0.3">
      <c r="C114" s="105"/>
      <c r="D114" s="105"/>
      <c r="E114" s="105"/>
      <c r="F114" s="105"/>
      <c r="G114" s="105"/>
      <c r="H114" s="105"/>
    </row>
  </sheetData>
  <mergeCells count="6">
    <mergeCell ref="A8:H8"/>
    <mergeCell ref="B2:H2"/>
    <mergeCell ref="B3:H3"/>
    <mergeCell ref="B4:H4"/>
    <mergeCell ref="A6:H6"/>
    <mergeCell ref="B7:H7"/>
  </mergeCells>
  <pageMargins left="0.70866141732283472" right="0.31496062992125984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topLeftCell="A58" workbookViewId="0">
      <selection activeCell="L85" sqref="L85"/>
    </sheetView>
  </sheetViews>
  <sheetFormatPr baseColWidth="10" defaultRowHeight="12.75" customHeight="1" x14ac:dyDescent="0.3"/>
  <cols>
    <col min="1" max="1" width="7" customWidth="1"/>
    <col min="2" max="2" width="32.33203125" customWidth="1"/>
    <col min="3" max="3" width="15.6640625" customWidth="1"/>
    <col min="4" max="4" width="13.109375" customWidth="1"/>
    <col min="5" max="5" width="14.6640625" customWidth="1"/>
    <col min="6" max="6" width="15" customWidth="1"/>
    <col min="7" max="7" width="14.109375" customWidth="1"/>
    <col min="8" max="8" width="14.6640625" customWidth="1"/>
    <col min="9" max="9" width="12.88671875" bestFit="1" customWidth="1"/>
    <col min="10" max="10" width="12.33203125" bestFit="1" customWidth="1"/>
    <col min="11" max="11" width="13.33203125" bestFit="1" customWidth="1"/>
  </cols>
  <sheetData>
    <row r="2" spans="1:9" ht="12.75" customHeight="1" x14ac:dyDescent="0.3">
      <c r="A2" s="1"/>
      <c r="B2" s="200" t="s">
        <v>0</v>
      </c>
      <c r="C2" s="200"/>
      <c r="D2" s="200"/>
      <c r="E2" s="200"/>
      <c r="F2" s="200"/>
      <c r="G2" s="200"/>
      <c r="H2" s="200"/>
      <c r="I2" s="110"/>
    </row>
    <row r="3" spans="1:9" ht="16.5" customHeight="1" x14ac:dyDescent="0.3">
      <c r="A3" s="1"/>
      <c r="B3" s="200" t="s">
        <v>1</v>
      </c>
      <c r="C3" s="200"/>
      <c r="D3" s="200"/>
      <c r="E3" s="200"/>
      <c r="F3" s="200"/>
      <c r="G3" s="200"/>
      <c r="H3" s="200"/>
      <c r="I3" s="1"/>
    </row>
    <row r="4" spans="1:9" ht="16.5" customHeight="1" x14ac:dyDescent="0.3">
      <c r="A4" s="111"/>
      <c r="B4" s="202" t="s">
        <v>2</v>
      </c>
      <c r="C4" s="202"/>
      <c r="D4" s="202"/>
      <c r="E4" s="202"/>
      <c r="F4" s="202"/>
      <c r="G4" s="202"/>
      <c r="H4" s="202"/>
      <c r="I4" s="1"/>
    </row>
    <row r="5" spans="1:9" ht="12.75" customHeight="1" x14ac:dyDescent="0.3">
      <c r="A5" s="111"/>
      <c r="B5" s="112"/>
      <c r="C5" s="112"/>
      <c r="D5" s="112"/>
      <c r="E5" s="112"/>
      <c r="F5" s="112"/>
      <c r="G5" s="112"/>
      <c r="H5" s="111"/>
      <c r="I5" s="1"/>
    </row>
    <row r="6" spans="1:9" ht="12.75" customHeight="1" x14ac:dyDescent="0.3">
      <c r="A6" s="202" t="s">
        <v>3</v>
      </c>
      <c r="B6" s="202"/>
      <c r="C6" s="202"/>
      <c r="D6" s="202"/>
      <c r="E6" s="202"/>
      <c r="F6" s="202"/>
      <c r="G6" s="202"/>
      <c r="H6" s="202"/>
      <c r="I6" s="1"/>
    </row>
    <row r="7" spans="1:9" ht="12.75" customHeight="1" x14ac:dyDescent="0.3">
      <c r="A7" s="106"/>
      <c r="B7" s="202" t="s">
        <v>82</v>
      </c>
      <c r="C7" s="202"/>
      <c r="D7" s="202"/>
      <c r="E7" s="202"/>
      <c r="F7" s="202"/>
      <c r="G7" s="202"/>
      <c r="H7" s="202"/>
      <c r="I7" s="1"/>
    </row>
    <row r="8" spans="1:9" ht="12.75" customHeight="1" thickBot="1" x14ac:dyDescent="0.35">
      <c r="A8" s="202"/>
      <c r="B8" s="202"/>
      <c r="C8" s="202"/>
      <c r="D8" s="202"/>
      <c r="E8" s="202"/>
      <c r="F8" s="202"/>
      <c r="G8" s="202"/>
      <c r="H8" s="202"/>
      <c r="I8" s="1"/>
    </row>
    <row r="9" spans="1:9" s="14" customFormat="1" ht="17.25" customHeight="1" thickBot="1" x14ac:dyDescent="0.3">
      <c r="A9" s="113" t="s">
        <v>5</v>
      </c>
      <c r="B9" s="114" t="s">
        <v>6</v>
      </c>
      <c r="C9" s="115" t="s">
        <v>7</v>
      </c>
      <c r="D9" s="115" t="s">
        <v>8</v>
      </c>
      <c r="E9" s="116" t="s">
        <v>9</v>
      </c>
      <c r="F9" s="117" t="s">
        <v>10</v>
      </c>
      <c r="G9" s="118" t="s">
        <v>11</v>
      </c>
      <c r="H9" s="119" t="s">
        <v>12</v>
      </c>
    </row>
    <row r="10" spans="1:9" ht="12.75" customHeight="1" x14ac:dyDescent="0.3">
      <c r="A10" s="120">
        <v>51101</v>
      </c>
      <c r="B10" s="121" t="s">
        <v>13</v>
      </c>
      <c r="C10" s="122">
        <v>4811380</v>
      </c>
      <c r="D10" s="122">
        <v>-54072</v>
      </c>
      <c r="E10" s="122">
        <f t="shared" ref="E10:E42" si="0">C10+D10</f>
        <v>4757308</v>
      </c>
      <c r="F10" s="122">
        <v>772838.11</v>
      </c>
      <c r="G10" s="122">
        <v>20046.57</v>
      </c>
      <c r="H10" s="123">
        <f>((E10-F10)-G10)</f>
        <v>3964423.3200000003</v>
      </c>
    </row>
    <row r="11" spans="1:9" ht="12.75" customHeight="1" x14ac:dyDescent="0.3">
      <c r="A11" s="124">
        <v>51103</v>
      </c>
      <c r="B11" s="125" t="s">
        <v>14</v>
      </c>
      <c r="C11" s="126">
        <v>177945</v>
      </c>
      <c r="D11" s="122">
        <v>-2281.3000000000002</v>
      </c>
      <c r="E11" s="122">
        <f t="shared" si="0"/>
        <v>175663.7</v>
      </c>
      <c r="F11" s="122">
        <v>0</v>
      </c>
      <c r="G11" s="122">
        <v>0</v>
      </c>
      <c r="H11" s="123">
        <f t="shared" ref="H11:H42" si="1">((E11-F11)-G11)</f>
        <v>175663.7</v>
      </c>
    </row>
    <row r="12" spans="1:9" ht="12.75" customHeight="1" x14ac:dyDescent="0.3">
      <c r="A12" s="124">
        <v>51107</v>
      </c>
      <c r="B12" s="125" t="s">
        <v>15</v>
      </c>
      <c r="C12" s="126">
        <v>503750</v>
      </c>
      <c r="D12" s="126">
        <v>-6500</v>
      </c>
      <c r="E12" s="122">
        <f t="shared" si="0"/>
        <v>497250</v>
      </c>
      <c r="F12" s="122">
        <v>0</v>
      </c>
      <c r="G12" s="122">
        <v>0</v>
      </c>
      <c r="H12" s="123">
        <f t="shared" si="1"/>
        <v>497250</v>
      </c>
    </row>
    <row r="13" spans="1:9" ht="12.75" customHeight="1" x14ac:dyDescent="0.3">
      <c r="A13" s="124">
        <v>51201</v>
      </c>
      <c r="B13" s="125" t="s">
        <v>16</v>
      </c>
      <c r="C13" s="126">
        <v>1597065</v>
      </c>
      <c r="D13" s="127">
        <v>54435.43</v>
      </c>
      <c r="E13" s="122">
        <f t="shared" si="0"/>
        <v>1651500.43</v>
      </c>
      <c r="F13" s="122">
        <v>258155.83</v>
      </c>
      <c r="G13" s="122">
        <v>15697.1</v>
      </c>
      <c r="H13" s="123">
        <f t="shared" si="1"/>
        <v>1377647.4999999998</v>
      </c>
    </row>
    <row r="14" spans="1:9" ht="12.75" customHeight="1" x14ac:dyDescent="0.3">
      <c r="A14" s="124">
        <v>51203</v>
      </c>
      <c r="B14" s="125" t="s">
        <v>14</v>
      </c>
      <c r="C14" s="126">
        <v>48830</v>
      </c>
      <c r="D14" s="126">
        <v>2281.3000000000002</v>
      </c>
      <c r="E14" s="122">
        <f t="shared" si="0"/>
        <v>51111.3</v>
      </c>
      <c r="F14" s="122">
        <v>0</v>
      </c>
      <c r="G14" s="122">
        <v>0</v>
      </c>
      <c r="H14" s="123">
        <f t="shared" si="1"/>
        <v>51111.3</v>
      </c>
    </row>
    <row r="15" spans="1:9" ht="12.75" customHeight="1" x14ac:dyDescent="0.3">
      <c r="A15" s="124">
        <v>51207</v>
      </c>
      <c r="B15" s="125" t="s">
        <v>15</v>
      </c>
      <c r="C15" s="126">
        <v>139100</v>
      </c>
      <c r="D15" s="126">
        <v>6500</v>
      </c>
      <c r="E15" s="122">
        <f t="shared" si="0"/>
        <v>145600</v>
      </c>
      <c r="F15" s="122">
        <v>0</v>
      </c>
      <c r="G15" s="122">
        <v>0</v>
      </c>
      <c r="H15" s="123">
        <f t="shared" si="1"/>
        <v>145600</v>
      </c>
    </row>
    <row r="16" spans="1:9" ht="12.75" customHeight="1" x14ac:dyDescent="0.3">
      <c r="A16" s="124">
        <v>51401</v>
      </c>
      <c r="B16" s="125" t="s">
        <v>17</v>
      </c>
      <c r="C16" s="126">
        <v>319345</v>
      </c>
      <c r="D16" s="126">
        <v>-3875.4</v>
      </c>
      <c r="E16" s="122">
        <f t="shared" si="0"/>
        <v>315469.59999999998</v>
      </c>
      <c r="F16" s="122">
        <v>45482.28</v>
      </c>
      <c r="G16" s="122">
        <v>7095.98</v>
      </c>
      <c r="H16" s="123">
        <f t="shared" si="1"/>
        <v>262891.33999999997</v>
      </c>
    </row>
    <row r="17" spans="1:11" ht="12.75" customHeight="1" x14ac:dyDescent="0.3">
      <c r="A17" s="124">
        <v>51402</v>
      </c>
      <c r="B17" s="125" t="s">
        <v>18</v>
      </c>
      <c r="C17" s="126">
        <v>89575</v>
      </c>
      <c r="D17" s="126">
        <v>3407.4</v>
      </c>
      <c r="E17" s="122">
        <f t="shared" si="0"/>
        <v>92982.399999999994</v>
      </c>
      <c r="F17" s="122">
        <v>14025.05</v>
      </c>
      <c r="G17" s="122">
        <v>1472.01</v>
      </c>
      <c r="H17" s="123">
        <f t="shared" si="1"/>
        <v>77485.34</v>
      </c>
    </row>
    <row r="18" spans="1:11" ht="12.75" customHeight="1" x14ac:dyDescent="0.3">
      <c r="A18" s="124">
        <v>51501</v>
      </c>
      <c r="B18" s="125" t="s">
        <v>19</v>
      </c>
      <c r="C18" s="126">
        <v>358510</v>
      </c>
      <c r="D18" s="126">
        <v>-4190.6400000000003</v>
      </c>
      <c r="E18" s="122">
        <f t="shared" si="0"/>
        <v>354319.35999999999</v>
      </c>
      <c r="F18" s="122">
        <v>50610.47</v>
      </c>
      <c r="G18" s="122">
        <v>8442.77</v>
      </c>
      <c r="H18" s="123">
        <f t="shared" si="1"/>
        <v>295266.12</v>
      </c>
    </row>
    <row r="19" spans="1:11" ht="12.75" customHeight="1" x14ac:dyDescent="0.3">
      <c r="A19" s="124">
        <v>51502</v>
      </c>
      <c r="B19" s="125" t="s">
        <v>20</v>
      </c>
      <c r="C19" s="126">
        <v>123775</v>
      </c>
      <c r="D19" s="126">
        <v>4295.21</v>
      </c>
      <c r="E19" s="122">
        <f t="shared" si="0"/>
        <v>128070.21</v>
      </c>
      <c r="F19" s="122">
        <v>18870.400000000001</v>
      </c>
      <c r="G19" s="122">
        <v>2430.0700000000002</v>
      </c>
      <c r="H19" s="123">
        <f t="shared" si="1"/>
        <v>106769.73999999999</v>
      </c>
    </row>
    <row r="20" spans="1:11" ht="12.75" customHeight="1" x14ac:dyDescent="0.3">
      <c r="A20" s="124">
        <v>51601</v>
      </c>
      <c r="B20" s="125" t="s">
        <v>21</v>
      </c>
      <c r="C20" s="126">
        <v>46630</v>
      </c>
      <c r="D20" s="126">
        <v>0</v>
      </c>
      <c r="E20" s="122">
        <f t="shared" si="0"/>
        <v>46630</v>
      </c>
      <c r="F20" s="122">
        <v>7771.52</v>
      </c>
      <c r="G20" s="122">
        <v>0.14000000000000001</v>
      </c>
      <c r="H20" s="123">
        <f t="shared" si="1"/>
        <v>38858.339999999997</v>
      </c>
    </row>
    <row r="21" spans="1:11" ht="12.75" customHeight="1" x14ac:dyDescent="0.3">
      <c r="A21" s="124">
        <v>51701</v>
      </c>
      <c r="B21" s="125" t="s">
        <v>22</v>
      </c>
      <c r="C21" s="126">
        <v>29420</v>
      </c>
      <c r="D21" s="126">
        <v>0</v>
      </c>
      <c r="E21" s="122">
        <f t="shared" si="0"/>
        <v>29420</v>
      </c>
      <c r="F21" s="122">
        <v>29413</v>
      </c>
      <c r="G21" s="122">
        <v>7</v>
      </c>
      <c r="H21" s="123">
        <f t="shared" si="1"/>
        <v>0</v>
      </c>
    </row>
    <row r="22" spans="1:11" ht="12.75" customHeight="1" x14ac:dyDescent="0.3">
      <c r="A22" s="124">
        <v>51702</v>
      </c>
      <c r="B22" s="125" t="s">
        <v>23</v>
      </c>
      <c r="C22" s="126">
        <v>4075</v>
      </c>
      <c r="D22" s="126">
        <v>0</v>
      </c>
      <c r="E22" s="122">
        <f t="shared" si="0"/>
        <v>4075</v>
      </c>
      <c r="F22" s="122">
        <v>4070.96</v>
      </c>
      <c r="G22" s="122">
        <v>4.04</v>
      </c>
      <c r="H22" s="123">
        <f t="shared" si="1"/>
        <v>-3.6415315207705135E-14</v>
      </c>
    </row>
    <row r="23" spans="1:11" ht="12.75" customHeight="1" x14ac:dyDescent="0.3">
      <c r="A23" s="124">
        <v>51903</v>
      </c>
      <c r="B23" s="125" t="s">
        <v>24</v>
      </c>
      <c r="C23" s="126">
        <v>59750</v>
      </c>
      <c r="D23" s="126">
        <v>0</v>
      </c>
      <c r="E23" s="122">
        <f t="shared" si="0"/>
        <v>59750</v>
      </c>
      <c r="F23" s="122">
        <v>2000</v>
      </c>
      <c r="G23" s="122">
        <v>100</v>
      </c>
      <c r="H23" s="123">
        <f t="shared" si="1"/>
        <v>57650</v>
      </c>
    </row>
    <row r="24" spans="1:11" ht="12.75" customHeight="1" x14ac:dyDescent="0.3">
      <c r="A24" s="128"/>
      <c r="B24" s="129" t="s">
        <v>25</v>
      </c>
      <c r="C24" s="130">
        <f t="shared" ref="C24:H24" si="2">SUM(C10:C23)</f>
        <v>8309150</v>
      </c>
      <c r="D24" s="131">
        <f t="shared" si="2"/>
        <v>-2.7284841053187847E-12</v>
      </c>
      <c r="E24" s="132">
        <f t="shared" si="2"/>
        <v>8309150</v>
      </c>
      <c r="F24" s="133">
        <f t="shared" si="2"/>
        <v>1203237.6199999999</v>
      </c>
      <c r="G24" s="134">
        <f t="shared" si="2"/>
        <v>55295.679999999993</v>
      </c>
      <c r="H24" s="135">
        <f t="shared" si="2"/>
        <v>7050616.7000000002</v>
      </c>
    </row>
    <row r="25" spans="1:11" ht="12.75" customHeight="1" x14ac:dyDescent="0.3">
      <c r="A25" s="124">
        <v>54101</v>
      </c>
      <c r="B25" s="125" t="s">
        <v>26</v>
      </c>
      <c r="C25" s="126">
        <v>36010</v>
      </c>
      <c r="D25" s="126">
        <v>-1737.68</v>
      </c>
      <c r="E25" s="122">
        <f t="shared" si="0"/>
        <v>34272.32</v>
      </c>
      <c r="F25" s="122">
        <v>15354.1</v>
      </c>
      <c r="G25" s="122">
        <v>0</v>
      </c>
      <c r="H25" s="123">
        <f t="shared" si="1"/>
        <v>18918.22</v>
      </c>
    </row>
    <row r="26" spans="1:11" ht="12.75" customHeight="1" x14ac:dyDescent="0.3">
      <c r="A26" s="124">
        <v>54103</v>
      </c>
      <c r="B26" s="125" t="s">
        <v>27</v>
      </c>
      <c r="C26" s="126">
        <v>1000</v>
      </c>
      <c r="D26" s="126">
        <v>32.93</v>
      </c>
      <c r="E26" s="122">
        <f t="shared" si="0"/>
        <v>1032.93</v>
      </c>
      <c r="F26" s="122">
        <v>12.25</v>
      </c>
      <c r="G26" s="122">
        <v>0</v>
      </c>
      <c r="H26" s="123">
        <f t="shared" si="1"/>
        <v>1020.6800000000001</v>
      </c>
    </row>
    <row r="27" spans="1:11" ht="12.75" customHeight="1" x14ac:dyDescent="0.3">
      <c r="A27" s="124">
        <v>54104</v>
      </c>
      <c r="B27" s="125" t="s">
        <v>28</v>
      </c>
      <c r="C27" s="126">
        <v>24090</v>
      </c>
      <c r="D27" s="126">
        <v>-1600</v>
      </c>
      <c r="E27" s="122">
        <f t="shared" si="0"/>
        <v>22490</v>
      </c>
      <c r="F27" s="122">
        <v>135.6</v>
      </c>
      <c r="G27" s="122">
        <v>0</v>
      </c>
      <c r="H27" s="123">
        <f t="shared" si="1"/>
        <v>22354.400000000001</v>
      </c>
    </row>
    <row r="28" spans="1:11" ht="12.75" customHeight="1" x14ac:dyDescent="0.3">
      <c r="A28" s="124">
        <v>54105</v>
      </c>
      <c r="B28" s="125" t="s">
        <v>29</v>
      </c>
      <c r="C28" s="126">
        <v>22400</v>
      </c>
      <c r="D28" s="126">
        <v>-396.7</v>
      </c>
      <c r="E28" s="122">
        <f t="shared" si="0"/>
        <v>22003.3</v>
      </c>
      <c r="F28" s="122">
        <v>98.3</v>
      </c>
      <c r="G28" s="122">
        <v>0</v>
      </c>
      <c r="H28" s="123">
        <f t="shared" si="1"/>
        <v>21905</v>
      </c>
      <c r="K28" s="136"/>
    </row>
    <row r="29" spans="1:11" ht="12.75" customHeight="1" x14ac:dyDescent="0.3">
      <c r="A29" s="124">
        <v>54106</v>
      </c>
      <c r="B29" s="125" t="s">
        <v>30</v>
      </c>
      <c r="C29" s="126">
        <v>425</v>
      </c>
      <c r="D29" s="126">
        <v>95.8</v>
      </c>
      <c r="E29" s="122">
        <f t="shared" si="0"/>
        <v>520.79999999999995</v>
      </c>
      <c r="F29" s="122">
        <v>95.8</v>
      </c>
      <c r="G29" s="122">
        <v>0</v>
      </c>
      <c r="H29" s="123">
        <f t="shared" si="1"/>
        <v>424.99999999999994</v>
      </c>
    </row>
    <row r="30" spans="1:11" ht="12.75" customHeight="1" x14ac:dyDescent="0.3">
      <c r="A30" s="124">
        <v>54107</v>
      </c>
      <c r="B30" s="125" t="s">
        <v>31</v>
      </c>
      <c r="C30" s="126">
        <v>21370</v>
      </c>
      <c r="D30" s="126">
        <v>90.87</v>
      </c>
      <c r="E30" s="122">
        <f t="shared" si="0"/>
        <v>21460.87</v>
      </c>
      <c r="F30" s="122">
        <v>59.99</v>
      </c>
      <c r="G30" s="122">
        <v>0</v>
      </c>
      <c r="H30" s="123">
        <f t="shared" si="1"/>
        <v>21400.879999999997</v>
      </c>
    </row>
    <row r="31" spans="1:11" ht="12.75" customHeight="1" x14ac:dyDescent="0.3">
      <c r="A31" s="124">
        <v>54108</v>
      </c>
      <c r="B31" s="125" t="s">
        <v>32</v>
      </c>
      <c r="C31" s="126">
        <v>17815</v>
      </c>
      <c r="D31" s="126">
        <v>0</v>
      </c>
      <c r="E31" s="122">
        <f t="shared" si="0"/>
        <v>17815</v>
      </c>
      <c r="F31" s="122">
        <v>0</v>
      </c>
      <c r="G31" s="122">
        <v>0</v>
      </c>
      <c r="H31" s="123">
        <f t="shared" si="1"/>
        <v>17815</v>
      </c>
    </row>
    <row r="32" spans="1:11" ht="12.75" customHeight="1" x14ac:dyDescent="0.3">
      <c r="A32" s="124">
        <v>54109</v>
      </c>
      <c r="B32" s="125" t="s">
        <v>33</v>
      </c>
      <c r="C32" s="126">
        <v>7140</v>
      </c>
      <c r="D32" s="126">
        <v>0</v>
      </c>
      <c r="E32" s="122">
        <f t="shared" si="0"/>
        <v>7140</v>
      </c>
      <c r="F32" s="122">
        <v>0</v>
      </c>
      <c r="G32" s="122">
        <v>0</v>
      </c>
      <c r="H32" s="123">
        <f t="shared" si="1"/>
        <v>7140</v>
      </c>
    </row>
    <row r="33" spans="1:12" ht="12.75" customHeight="1" x14ac:dyDescent="0.3">
      <c r="A33" s="124">
        <v>54110</v>
      </c>
      <c r="B33" s="125" t="s">
        <v>34</v>
      </c>
      <c r="C33" s="126">
        <v>51265</v>
      </c>
      <c r="D33" s="126">
        <v>0</v>
      </c>
      <c r="E33" s="122">
        <f t="shared" si="0"/>
        <v>51265</v>
      </c>
      <c r="F33" s="122">
        <v>0</v>
      </c>
      <c r="G33" s="122">
        <v>0</v>
      </c>
      <c r="H33" s="123">
        <f t="shared" si="1"/>
        <v>51265</v>
      </c>
    </row>
    <row r="34" spans="1:12" ht="12.75" customHeight="1" x14ac:dyDescent="0.3">
      <c r="A34" s="124">
        <v>54111</v>
      </c>
      <c r="B34" s="125" t="s">
        <v>35</v>
      </c>
      <c r="C34" s="126">
        <v>500</v>
      </c>
      <c r="D34" s="126">
        <v>0</v>
      </c>
      <c r="E34" s="122">
        <f t="shared" si="0"/>
        <v>500</v>
      </c>
      <c r="F34" s="122">
        <v>0</v>
      </c>
      <c r="G34" s="122">
        <v>0</v>
      </c>
      <c r="H34" s="123">
        <f t="shared" si="1"/>
        <v>500</v>
      </c>
      <c r="L34" s="137"/>
    </row>
    <row r="35" spans="1:12" ht="12.75" customHeight="1" x14ac:dyDescent="0.3">
      <c r="A35" s="124">
        <v>54112</v>
      </c>
      <c r="B35" s="125" t="s">
        <v>36</v>
      </c>
      <c r="C35" s="126">
        <v>2500</v>
      </c>
      <c r="D35" s="126">
        <v>6.66</v>
      </c>
      <c r="E35" s="122">
        <f t="shared" si="0"/>
        <v>2506.66</v>
      </c>
      <c r="F35" s="122">
        <v>4</v>
      </c>
      <c r="G35" s="122">
        <v>0</v>
      </c>
      <c r="H35" s="123">
        <f t="shared" si="1"/>
        <v>2502.66</v>
      </c>
      <c r="L35" s="137"/>
    </row>
    <row r="36" spans="1:12" ht="12.75" customHeight="1" x14ac:dyDescent="0.3">
      <c r="A36" s="124">
        <v>54113</v>
      </c>
      <c r="B36" s="125" t="s">
        <v>37</v>
      </c>
      <c r="C36" s="126">
        <v>1060</v>
      </c>
      <c r="D36" s="126">
        <v>0</v>
      </c>
      <c r="E36" s="122">
        <f t="shared" si="0"/>
        <v>1060</v>
      </c>
      <c r="F36" s="122">
        <v>0</v>
      </c>
      <c r="G36" s="122">
        <v>0</v>
      </c>
      <c r="H36" s="123">
        <f t="shared" si="1"/>
        <v>1060</v>
      </c>
      <c r="L36" s="137"/>
    </row>
    <row r="37" spans="1:12" ht="12.75" customHeight="1" x14ac:dyDescent="0.3">
      <c r="A37" s="124">
        <v>54114</v>
      </c>
      <c r="B37" s="125" t="s">
        <v>38</v>
      </c>
      <c r="C37" s="126">
        <v>4000</v>
      </c>
      <c r="D37" s="126">
        <v>143.56</v>
      </c>
      <c r="E37" s="122">
        <f t="shared" si="0"/>
        <v>4143.5600000000004</v>
      </c>
      <c r="F37" s="122">
        <v>82.48</v>
      </c>
      <c r="G37" s="122">
        <v>0</v>
      </c>
      <c r="H37" s="123">
        <f t="shared" si="1"/>
        <v>4061.0800000000004</v>
      </c>
    </row>
    <row r="38" spans="1:12" ht="12.75" customHeight="1" x14ac:dyDescent="0.3">
      <c r="A38" s="124">
        <v>54115</v>
      </c>
      <c r="B38" s="125" t="s">
        <v>39</v>
      </c>
      <c r="C38" s="126">
        <v>3100</v>
      </c>
      <c r="D38" s="126">
        <v>66.900000000000006</v>
      </c>
      <c r="E38" s="122">
        <f t="shared" si="0"/>
        <v>3166.9</v>
      </c>
      <c r="F38" s="122">
        <v>16.899999999999999</v>
      </c>
      <c r="G38" s="122">
        <v>0</v>
      </c>
      <c r="H38" s="123">
        <f t="shared" si="1"/>
        <v>3150</v>
      </c>
    </row>
    <row r="39" spans="1:12" ht="12.75" customHeight="1" x14ac:dyDescent="0.3">
      <c r="A39" s="124">
        <v>54116</v>
      </c>
      <c r="B39" s="125" t="s">
        <v>40</v>
      </c>
      <c r="C39" s="126">
        <v>800</v>
      </c>
      <c r="D39" s="126">
        <v>0</v>
      </c>
      <c r="E39" s="122">
        <f t="shared" si="0"/>
        <v>800</v>
      </c>
      <c r="F39" s="122">
        <v>0</v>
      </c>
      <c r="G39" s="122">
        <v>0</v>
      </c>
      <c r="H39" s="123">
        <f t="shared" si="1"/>
        <v>800</v>
      </c>
    </row>
    <row r="40" spans="1:12" ht="12.75" customHeight="1" x14ac:dyDescent="0.3">
      <c r="A40" s="124">
        <v>54118</v>
      </c>
      <c r="B40" s="125" t="s">
        <v>41</v>
      </c>
      <c r="C40" s="126">
        <v>1300</v>
      </c>
      <c r="D40" s="126">
        <v>205.24</v>
      </c>
      <c r="E40" s="122">
        <f t="shared" si="0"/>
        <v>1505.24</v>
      </c>
      <c r="F40" s="122">
        <v>165.24</v>
      </c>
      <c r="G40" s="122">
        <v>0</v>
      </c>
      <c r="H40" s="123">
        <f t="shared" si="1"/>
        <v>1340</v>
      </c>
    </row>
    <row r="41" spans="1:12" ht="12.75" customHeight="1" x14ac:dyDescent="0.3">
      <c r="A41" s="124">
        <v>54119</v>
      </c>
      <c r="B41" s="125" t="s">
        <v>42</v>
      </c>
      <c r="C41" s="126">
        <v>2100</v>
      </c>
      <c r="D41" s="126"/>
      <c r="E41" s="122">
        <f t="shared" si="0"/>
        <v>2100</v>
      </c>
      <c r="F41" s="122">
        <v>0</v>
      </c>
      <c r="G41" s="122">
        <v>0</v>
      </c>
      <c r="H41" s="123">
        <f t="shared" si="1"/>
        <v>2100</v>
      </c>
    </row>
    <row r="42" spans="1:12" ht="12.75" customHeight="1" thickBot="1" x14ac:dyDescent="0.35">
      <c r="A42" s="138">
        <v>54199</v>
      </c>
      <c r="B42" s="139" t="s">
        <v>43</v>
      </c>
      <c r="C42" s="140">
        <v>560050</v>
      </c>
      <c r="D42" s="140">
        <v>-985.14</v>
      </c>
      <c r="E42" s="122">
        <f t="shared" si="0"/>
        <v>559064.86</v>
      </c>
      <c r="F42" s="122">
        <v>516339.15</v>
      </c>
      <c r="G42" s="122">
        <v>0</v>
      </c>
      <c r="H42" s="123">
        <f t="shared" si="1"/>
        <v>42725.709999999963</v>
      </c>
    </row>
    <row r="43" spans="1:12" ht="14.25" customHeight="1" thickBot="1" x14ac:dyDescent="0.35">
      <c r="A43" s="141"/>
      <c r="B43" s="142" t="s">
        <v>44</v>
      </c>
      <c r="C43" s="143">
        <f t="shared" ref="C43:H43" si="3">SUM(C25:C42)</f>
        <v>756925</v>
      </c>
      <c r="D43" s="143">
        <f t="shared" si="3"/>
        <v>-4077.56</v>
      </c>
      <c r="E43" s="143">
        <f t="shared" si="3"/>
        <v>752847.44</v>
      </c>
      <c r="F43" s="143">
        <f t="shared" si="3"/>
        <v>532363.81000000006</v>
      </c>
      <c r="G43" s="143">
        <f t="shared" si="3"/>
        <v>0</v>
      </c>
      <c r="H43" s="144">
        <f t="shared" si="3"/>
        <v>220483.62999999995</v>
      </c>
    </row>
    <row r="44" spans="1:12" ht="12.75" customHeight="1" x14ac:dyDescent="0.3">
      <c r="A44" s="145"/>
      <c r="B44" s="146"/>
      <c r="C44" s="147"/>
      <c r="D44" s="147"/>
      <c r="E44" s="147"/>
      <c r="F44" s="147"/>
      <c r="G44" s="147"/>
      <c r="H44" s="148"/>
    </row>
    <row r="45" spans="1:12" ht="12.75" customHeight="1" x14ac:dyDescent="0.3">
      <c r="A45" s="145"/>
      <c r="B45" s="146"/>
      <c r="C45" s="147"/>
      <c r="D45" s="147"/>
      <c r="E45" s="147"/>
      <c r="F45" s="147"/>
      <c r="G45" s="147"/>
      <c r="H45" s="148"/>
    </row>
    <row r="46" spans="1:12" ht="12.75" customHeight="1" thickBot="1" x14ac:dyDescent="0.35">
      <c r="A46" s="145"/>
      <c r="B46" s="146"/>
      <c r="C46" s="147"/>
      <c r="D46" s="147"/>
      <c r="E46" s="147"/>
      <c r="F46" s="147"/>
      <c r="G46" s="147"/>
      <c r="H46" s="148"/>
    </row>
    <row r="47" spans="1:12" ht="12.75" customHeight="1" thickBot="1" x14ac:dyDescent="0.35">
      <c r="A47" s="113" t="s">
        <v>5</v>
      </c>
      <c r="B47" s="114" t="s">
        <v>6</v>
      </c>
      <c r="C47" s="149" t="s">
        <v>7</v>
      </c>
      <c r="D47" s="115" t="s">
        <v>8</v>
      </c>
      <c r="E47" s="150" t="s">
        <v>45</v>
      </c>
      <c r="F47" s="151" t="s">
        <v>10</v>
      </c>
      <c r="G47" s="152" t="s">
        <v>11</v>
      </c>
      <c r="H47" s="153" t="s">
        <v>12</v>
      </c>
    </row>
    <row r="48" spans="1:12" ht="12.75" customHeight="1" x14ac:dyDescent="0.3">
      <c r="A48" s="154">
        <v>54201</v>
      </c>
      <c r="B48" s="155" t="s">
        <v>46</v>
      </c>
      <c r="C48" s="156">
        <v>167480</v>
      </c>
      <c r="D48" s="156">
        <v>-3000</v>
      </c>
      <c r="E48" s="122">
        <f t="shared" ref="E48:E71" si="4">C48+D48</f>
        <v>164480</v>
      </c>
      <c r="F48" s="122">
        <v>20215.68</v>
      </c>
      <c r="G48" s="122">
        <v>0</v>
      </c>
      <c r="H48" s="123">
        <f t="shared" ref="H48:H86" si="5">((E48-F48)-G48)</f>
        <v>144264.32000000001</v>
      </c>
    </row>
    <row r="49" spans="1:8" ht="12.75" customHeight="1" x14ac:dyDescent="0.3">
      <c r="A49" s="124">
        <v>54202</v>
      </c>
      <c r="B49" s="125" t="s">
        <v>47</v>
      </c>
      <c r="C49" s="126">
        <v>41600</v>
      </c>
      <c r="D49" s="126">
        <v>0</v>
      </c>
      <c r="E49" s="122">
        <f t="shared" si="4"/>
        <v>41600</v>
      </c>
      <c r="F49" s="122">
        <v>2840.6</v>
      </c>
      <c r="G49" s="122">
        <v>0</v>
      </c>
      <c r="H49" s="123">
        <f t="shared" si="5"/>
        <v>38759.4</v>
      </c>
    </row>
    <row r="50" spans="1:8" ht="12.75" customHeight="1" x14ac:dyDescent="0.3">
      <c r="A50" s="138">
        <v>54203</v>
      </c>
      <c r="B50" s="139" t="s">
        <v>48</v>
      </c>
      <c r="C50" s="140">
        <v>166593</v>
      </c>
      <c r="D50" s="140">
        <v>1530</v>
      </c>
      <c r="E50" s="122">
        <f t="shared" si="4"/>
        <v>168123</v>
      </c>
      <c r="F50" s="122">
        <v>24839.73</v>
      </c>
      <c r="G50" s="122">
        <v>0</v>
      </c>
      <c r="H50" s="123">
        <f t="shared" si="5"/>
        <v>143283.26999999999</v>
      </c>
    </row>
    <row r="51" spans="1:8" ht="12.75" customHeight="1" x14ac:dyDescent="0.3">
      <c r="A51" s="124">
        <v>54204</v>
      </c>
      <c r="B51" s="125" t="s">
        <v>49</v>
      </c>
      <c r="C51" s="126">
        <v>1200</v>
      </c>
      <c r="D51" s="126">
        <v>0</v>
      </c>
      <c r="E51" s="122">
        <f t="shared" si="4"/>
        <v>1200</v>
      </c>
      <c r="F51" s="122">
        <v>0</v>
      </c>
      <c r="G51" s="122">
        <v>0</v>
      </c>
      <c r="H51" s="123">
        <f t="shared" si="5"/>
        <v>1200</v>
      </c>
    </row>
    <row r="52" spans="1:8" ht="12.75" customHeight="1" x14ac:dyDescent="0.3">
      <c r="A52" s="157"/>
      <c r="B52" s="129" t="s">
        <v>44</v>
      </c>
      <c r="C52" s="131">
        <f>SUM(C48:C51)</f>
        <v>376873</v>
      </c>
      <c r="D52" s="131">
        <f>SUM(D48:D51)</f>
        <v>-1470</v>
      </c>
      <c r="E52" s="131">
        <f>SUM(E48:E51)</f>
        <v>375403</v>
      </c>
      <c r="F52" s="131">
        <f>SUM(F48:F51)</f>
        <v>47896.009999999995</v>
      </c>
      <c r="G52" s="131">
        <f>SUM(G48:G51)</f>
        <v>0</v>
      </c>
      <c r="H52" s="123">
        <f t="shared" si="5"/>
        <v>327506.99</v>
      </c>
    </row>
    <row r="53" spans="1:8" ht="12.75" customHeight="1" x14ac:dyDescent="0.3">
      <c r="A53" s="124">
        <v>54301</v>
      </c>
      <c r="B53" s="125" t="s">
        <v>50</v>
      </c>
      <c r="C53" s="126">
        <v>26900</v>
      </c>
      <c r="D53" s="126">
        <v>0</v>
      </c>
      <c r="E53" s="122">
        <f t="shared" si="4"/>
        <v>26900</v>
      </c>
      <c r="F53" s="122">
        <v>17296.849999999999</v>
      </c>
      <c r="G53" s="122">
        <v>0</v>
      </c>
      <c r="H53" s="123">
        <f t="shared" si="5"/>
        <v>9603.1500000000015</v>
      </c>
    </row>
    <row r="54" spans="1:8" ht="12.75" customHeight="1" x14ac:dyDescent="0.3">
      <c r="A54" s="120">
        <v>54302</v>
      </c>
      <c r="B54" s="121" t="s">
        <v>51</v>
      </c>
      <c r="C54" s="122">
        <v>63000</v>
      </c>
      <c r="D54" s="122">
        <v>-2502</v>
      </c>
      <c r="E54" s="122">
        <f t="shared" si="4"/>
        <v>60498</v>
      </c>
      <c r="F54" s="122">
        <v>45882.65</v>
      </c>
      <c r="G54" s="122">
        <v>0</v>
      </c>
      <c r="H54" s="123">
        <f t="shared" si="5"/>
        <v>14615.349999999999</v>
      </c>
    </row>
    <row r="55" spans="1:8" ht="12.75" customHeight="1" x14ac:dyDescent="0.3">
      <c r="A55" s="124">
        <v>54304</v>
      </c>
      <c r="B55" s="125" t="s">
        <v>52</v>
      </c>
      <c r="C55" s="126">
        <v>0</v>
      </c>
      <c r="D55" s="126">
        <v>0</v>
      </c>
      <c r="E55" s="122">
        <f t="shared" si="4"/>
        <v>0</v>
      </c>
      <c r="F55" s="122">
        <v>0</v>
      </c>
      <c r="G55" s="122">
        <v>0</v>
      </c>
      <c r="H55" s="123">
        <f t="shared" si="5"/>
        <v>0</v>
      </c>
    </row>
    <row r="56" spans="1:8" ht="12.75" customHeight="1" x14ac:dyDescent="0.3">
      <c r="A56" s="124">
        <v>54305</v>
      </c>
      <c r="B56" s="125" t="s">
        <v>53</v>
      </c>
      <c r="C56" s="126">
        <v>20000</v>
      </c>
      <c r="D56" s="126">
        <v>-3575.03</v>
      </c>
      <c r="E56" s="122">
        <f t="shared" si="4"/>
        <v>16424.97</v>
      </c>
      <c r="F56" s="122">
        <v>336</v>
      </c>
      <c r="G56" s="122">
        <v>0</v>
      </c>
      <c r="H56" s="123">
        <f t="shared" si="5"/>
        <v>16088.970000000001</v>
      </c>
    </row>
    <row r="57" spans="1:8" ht="12.75" customHeight="1" x14ac:dyDescent="0.3">
      <c r="A57" s="124">
        <v>54306</v>
      </c>
      <c r="B57" s="125" t="s">
        <v>54</v>
      </c>
      <c r="C57" s="126">
        <v>4500</v>
      </c>
      <c r="D57" s="126">
        <v>1500</v>
      </c>
      <c r="E57" s="122">
        <f t="shared" si="4"/>
        <v>6000</v>
      </c>
      <c r="F57" s="122">
        <v>6000</v>
      </c>
      <c r="G57" s="122">
        <v>0</v>
      </c>
      <c r="H57" s="123">
        <f t="shared" si="5"/>
        <v>0</v>
      </c>
    </row>
    <row r="58" spans="1:8" ht="12.75" customHeight="1" x14ac:dyDescent="0.3">
      <c r="A58" s="124">
        <v>54307</v>
      </c>
      <c r="B58" s="125" t="s">
        <v>55</v>
      </c>
      <c r="C58" s="126">
        <v>6500</v>
      </c>
      <c r="D58" s="126">
        <v>1002</v>
      </c>
      <c r="E58" s="122">
        <f t="shared" si="4"/>
        <v>7502</v>
      </c>
      <c r="F58" s="122">
        <v>7374</v>
      </c>
      <c r="G58" s="122">
        <v>0</v>
      </c>
      <c r="H58" s="123">
        <f t="shared" si="5"/>
        <v>128</v>
      </c>
    </row>
    <row r="59" spans="1:8" ht="12.75" customHeight="1" x14ac:dyDescent="0.3">
      <c r="A59" s="124">
        <v>54308</v>
      </c>
      <c r="B59" s="125" t="s">
        <v>56</v>
      </c>
      <c r="C59" s="126">
        <v>500</v>
      </c>
      <c r="D59" s="126">
        <v>0</v>
      </c>
      <c r="E59" s="122">
        <f t="shared" si="4"/>
        <v>500</v>
      </c>
      <c r="F59" s="122">
        <v>0</v>
      </c>
      <c r="G59" s="122">
        <v>0</v>
      </c>
      <c r="H59" s="123">
        <f t="shared" si="5"/>
        <v>500</v>
      </c>
    </row>
    <row r="60" spans="1:8" ht="12.75" customHeight="1" x14ac:dyDescent="0.3">
      <c r="A60" s="124">
        <v>54313</v>
      </c>
      <c r="B60" s="125" t="s">
        <v>57</v>
      </c>
      <c r="C60" s="126">
        <v>17580</v>
      </c>
      <c r="D60" s="126">
        <v>420</v>
      </c>
      <c r="E60" s="122">
        <f t="shared" si="4"/>
        <v>18000</v>
      </c>
      <c r="F60" s="122">
        <v>420</v>
      </c>
      <c r="G60" s="122">
        <v>0</v>
      </c>
      <c r="H60" s="123">
        <f t="shared" si="5"/>
        <v>17580</v>
      </c>
    </row>
    <row r="61" spans="1:8" ht="12.75" customHeight="1" x14ac:dyDescent="0.3">
      <c r="A61" s="124">
        <v>54314</v>
      </c>
      <c r="B61" s="125" t="s">
        <v>58</v>
      </c>
      <c r="C61" s="126">
        <v>0</v>
      </c>
      <c r="D61" s="126">
        <v>2939</v>
      </c>
      <c r="E61" s="122">
        <f t="shared" si="4"/>
        <v>2939</v>
      </c>
      <c r="F61" s="122">
        <v>2939</v>
      </c>
      <c r="G61" s="122">
        <v>0</v>
      </c>
      <c r="H61" s="123">
        <f t="shared" si="5"/>
        <v>0</v>
      </c>
    </row>
    <row r="62" spans="1:8" ht="12.75" customHeight="1" x14ac:dyDescent="0.3">
      <c r="A62" s="124">
        <v>54316</v>
      </c>
      <c r="B62" s="125" t="s">
        <v>59</v>
      </c>
      <c r="C62" s="126">
        <v>22500</v>
      </c>
      <c r="D62" s="126">
        <v>-556</v>
      </c>
      <c r="E62" s="122">
        <f t="shared" si="4"/>
        <v>21944</v>
      </c>
      <c r="F62" s="122">
        <v>0</v>
      </c>
      <c r="G62" s="122">
        <v>0</v>
      </c>
      <c r="H62" s="123">
        <f t="shared" si="5"/>
        <v>21944</v>
      </c>
    </row>
    <row r="63" spans="1:8" ht="12.75" customHeight="1" x14ac:dyDescent="0.3">
      <c r="A63" s="124">
        <v>54317</v>
      </c>
      <c r="B63" s="125" t="s">
        <v>60</v>
      </c>
      <c r="C63" s="126">
        <v>600670</v>
      </c>
      <c r="D63" s="126">
        <v>0</v>
      </c>
      <c r="E63" s="122">
        <f t="shared" si="4"/>
        <v>600670</v>
      </c>
      <c r="F63" s="122">
        <v>585064.92000000004</v>
      </c>
      <c r="G63" s="122">
        <v>0</v>
      </c>
      <c r="H63" s="123">
        <f t="shared" si="5"/>
        <v>15605.079999999958</v>
      </c>
    </row>
    <row r="64" spans="1:8" ht="12.75" customHeight="1" x14ac:dyDescent="0.3">
      <c r="A64" s="124">
        <v>54399</v>
      </c>
      <c r="B64" s="125" t="s">
        <v>61</v>
      </c>
      <c r="C64" s="126">
        <v>5044880</v>
      </c>
      <c r="D64" s="126">
        <v>6014.56</v>
      </c>
      <c r="E64" s="122">
        <f t="shared" si="4"/>
        <v>5050894.5599999996</v>
      </c>
      <c r="F64" s="122">
        <v>49611.63</v>
      </c>
      <c r="G64" s="122">
        <v>0</v>
      </c>
      <c r="H64" s="123">
        <f t="shared" si="5"/>
        <v>5001282.93</v>
      </c>
    </row>
    <row r="65" spans="1:11" ht="12.75" customHeight="1" x14ac:dyDescent="0.3">
      <c r="A65" s="157"/>
      <c r="B65" s="129" t="s">
        <v>44</v>
      </c>
      <c r="C65" s="131">
        <f>SUM(C53:C64)</f>
        <v>5807030</v>
      </c>
      <c r="D65" s="131">
        <f>SUM(D53:D64)</f>
        <v>5242.53</v>
      </c>
      <c r="E65" s="131">
        <f>SUM(E53:E64)</f>
        <v>5812272.5299999993</v>
      </c>
      <c r="F65" s="131">
        <f>SUM(F53:F64)</f>
        <v>714925.05</v>
      </c>
      <c r="G65" s="131">
        <f>SUM(G53:G64)</f>
        <v>0</v>
      </c>
      <c r="H65" s="158">
        <f t="shared" si="5"/>
        <v>5097347.4799999995</v>
      </c>
    </row>
    <row r="66" spans="1:11" ht="12.75" customHeight="1" x14ac:dyDescent="0.3">
      <c r="A66" s="124">
        <v>54402</v>
      </c>
      <c r="B66" s="125" t="s">
        <v>62</v>
      </c>
      <c r="C66" s="126">
        <v>6000</v>
      </c>
      <c r="D66" s="126">
        <v>-265</v>
      </c>
      <c r="E66" s="122">
        <f t="shared" si="4"/>
        <v>5735</v>
      </c>
      <c r="F66" s="122">
        <v>0</v>
      </c>
      <c r="G66" s="126">
        <v>0</v>
      </c>
      <c r="H66" s="123">
        <f t="shared" si="5"/>
        <v>5735</v>
      </c>
    </row>
    <row r="67" spans="1:11" ht="12.75" customHeight="1" x14ac:dyDescent="0.3">
      <c r="A67" s="124">
        <v>54403</v>
      </c>
      <c r="B67" s="125" t="s">
        <v>63</v>
      </c>
      <c r="C67" s="126">
        <v>11400</v>
      </c>
      <c r="D67" s="126">
        <v>0</v>
      </c>
      <c r="E67" s="122">
        <f t="shared" si="4"/>
        <v>11400</v>
      </c>
      <c r="F67" s="122">
        <v>535</v>
      </c>
      <c r="G67" s="122">
        <v>0</v>
      </c>
      <c r="H67" s="123">
        <f t="shared" si="5"/>
        <v>10865</v>
      </c>
    </row>
    <row r="68" spans="1:11" ht="12.75" customHeight="1" x14ac:dyDescent="0.3">
      <c r="A68" s="124">
        <v>54404</v>
      </c>
      <c r="B68" s="125" t="s">
        <v>64</v>
      </c>
      <c r="C68" s="126">
        <v>12000</v>
      </c>
      <c r="D68" s="126">
        <v>0</v>
      </c>
      <c r="E68" s="122">
        <f t="shared" si="4"/>
        <v>12000</v>
      </c>
      <c r="F68" s="122">
        <v>0</v>
      </c>
      <c r="G68" s="122">
        <v>0</v>
      </c>
      <c r="H68" s="123">
        <f t="shared" si="5"/>
        <v>12000</v>
      </c>
    </row>
    <row r="69" spans="1:11" ht="12.75" customHeight="1" x14ac:dyDescent="0.3">
      <c r="A69" s="157"/>
      <c r="B69" s="129" t="s">
        <v>44</v>
      </c>
      <c r="C69" s="131">
        <f>SUM(C66:C68)</f>
        <v>29400</v>
      </c>
      <c r="D69" s="131">
        <f>SUM(D66:D68)</f>
        <v>-265</v>
      </c>
      <c r="E69" s="131">
        <f>SUM(E66:E68)</f>
        <v>29135</v>
      </c>
      <c r="F69" s="131">
        <f>SUM(F66:F68)</f>
        <v>535</v>
      </c>
      <c r="G69" s="131">
        <f>SUM(G66:G68)</f>
        <v>0</v>
      </c>
      <c r="H69" s="158">
        <f t="shared" si="5"/>
        <v>28600</v>
      </c>
    </row>
    <row r="70" spans="1:11" ht="12.75" customHeight="1" x14ac:dyDescent="0.3">
      <c r="A70" s="124">
        <v>54505</v>
      </c>
      <c r="B70" s="125" t="s">
        <v>65</v>
      </c>
      <c r="C70" s="126">
        <v>7000</v>
      </c>
      <c r="D70" s="126">
        <v>0</v>
      </c>
      <c r="E70" s="122">
        <f t="shared" si="4"/>
        <v>7000</v>
      </c>
      <c r="F70" s="122">
        <v>0</v>
      </c>
      <c r="G70" s="122">
        <v>0</v>
      </c>
      <c r="H70" s="123">
        <f t="shared" si="5"/>
        <v>7000</v>
      </c>
    </row>
    <row r="71" spans="1:11" ht="12.75" customHeight="1" x14ac:dyDescent="0.3">
      <c r="A71" s="124">
        <v>54599</v>
      </c>
      <c r="B71" s="125" t="s">
        <v>66</v>
      </c>
      <c r="C71" s="126">
        <v>0</v>
      </c>
      <c r="D71" s="126">
        <v>0</v>
      </c>
      <c r="E71" s="122">
        <f t="shared" si="4"/>
        <v>0</v>
      </c>
      <c r="F71" s="122">
        <v>0</v>
      </c>
      <c r="G71" s="122">
        <v>0</v>
      </c>
      <c r="H71" s="123">
        <f t="shared" si="5"/>
        <v>0</v>
      </c>
    </row>
    <row r="72" spans="1:11" ht="12.75" customHeight="1" thickBot="1" x14ac:dyDescent="0.35">
      <c r="A72" s="159"/>
      <c r="B72" s="160" t="s">
        <v>44</v>
      </c>
      <c r="C72" s="161">
        <f>SUM(C70:C71)</f>
        <v>7000</v>
      </c>
      <c r="D72" s="161">
        <f>SUM(D70:D71)</f>
        <v>0</v>
      </c>
      <c r="E72" s="161">
        <f>SUM(E70:E71)</f>
        <v>7000</v>
      </c>
      <c r="F72" s="161">
        <f>SUM(F70:F71)</f>
        <v>0</v>
      </c>
      <c r="G72" s="161">
        <f>SUM(G70:G71)</f>
        <v>0</v>
      </c>
      <c r="H72" s="162">
        <f t="shared" si="5"/>
        <v>7000</v>
      </c>
    </row>
    <row r="73" spans="1:11" ht="15" customHeight="1" thickBot="1" x14ac:dyDescent="0.35">
      <c r="A73" s="163"/>
      <c r="B73" s="142" t="s">
        <v>25</v>
      </c>
      <c r="C73" s="143">
        <f>+C72+C69+C65+C52+C43</f>
        <v>6977228</v>
      </c>
      <c r="D73" s="143">
        <f>+D72+D69+D65+D52+D43</f>
        <v>-570.0300000000002</v>
      </c>
      <c r="E73" s="164">
        <f>+E72+E69+E65+E52+E43</f>
        <v>6976657.9699999988</v>
      </c>
      <c r="F73" s="165">
        <f>+F72+F69+F65+F52+F43</f>
        <v>1295719.8700000001</v>
      </c>
      <c r="G73" s="166">
        <f>+G72+G69+G65+G52+G43</f>
        <v>0</v>
      </c>
      <c r="H73" s="167">
        <f t="shared" si="5"/>
        <v>5680938.0999999987</v>
      </c>
      <c r="J73" s="168"/>
      <c r="K73" s="169"/>
    </row>
    <row r="74" spans="1:11" ht="12.75" customHeight="1" x14ac:dyDescent="0.3">
      <c r="A74" s="154">
        <v>55599</v>
      </c>
      <c r="B74" s="155" t="s">
        <v>67</v>
      </c>
      <c r="C74" s="156">
        <v>4710</v>
      </c>
      <c r="D74" s="156">
        <v>0</v>
      </c>
      <c r="E74" s="156">
        <f t="shared" ref="E74" si="6">C74+D74</f>
        <v>4710</v>
      </c>
      <c r="F74" s="156">
        <v>0</v>
      </c>
      <c r="G74" s="156">
        <v>0</v>
      </c>
      <c r="H74" s="191">
        <f t="shared" si="5"/>
        <v>4710</v>
      </c>
    </row>
    <row r="75" spans="1:11" ht="12.75" customHeight="1" x14ac:dyDescent="0.3">
      <c r="A75" s="157"/>
      <c r="B75" s="129" t="s">
        <v>44</v>
      </c>
      <c r="C75" s="131">
        <f>SUM(C74)</f>
        <v>4710</v>
      </c>
      <c r="D75" s="131">
        <f>SUM(D74)</f>
        <v>0</v>
      </c>
      <c r="E75" s="131">
        <f>SUM(E74)</f>
        <v>4710</v>
      </c>
      <c r="F75" s="131">
        <f>SUM(F74)</f>
        <v>0</v>
      </c>
      <c r="G75" s="131">
        <f>SUM(G74)</f>
        <v>0</v>
      </c>
      <c r="H75" s="158">
        <f t="shared" si="5"/>
        <v>4710</v>
      </c>
    </row>
    <row r="76" spans="1:11" ht="13.5" customHeight="1" x14ac:dyDescent="0.3">
      <c r="A76" s="124">
        <v>55601</v>
      </c>
      <c r="B76" s="125" t="s">
        <v>68</v>
      </c>
      <c r="C76" s="170">
        <v>40650</v>
      </c>
      <c r="D76" s="126">
        <v>4744.88</v>
      </c>
      <c r="E76" s="122">
        <f t="shared" ref="E76:E78" si="7">C76+D76</f>
        <v>45394.879999999997</v>
      </c>
      <c r="F76" s="122">
        <v>45394.879999999997</v>
      </c>
      <c r="G76" s="122">
        <v>0</v>
      </c>
      <c r="H76" s="123">
        <f t="shared" si="5"/>
        <v>0</v>
      </c>
    </row>
    <row r="77" spans="1:11" ht="13.5" customHeight="1" x14ac:dyDescent="0.3">
      <c r="A77" s="124">
        <v>55602</v>
      </c>
      <c r="B77" s="125" t="s">
        <v>69</v>
      </c>
      <c r="C77" s="170">
        <v>43600</v>
      </c>
      <c r="D77" s="126">
        <v>-4174.8500000000004</v>
      </c>
      <c r="E77" s="122">
        <f t="shared" si="7"/>
        <v>39425.15</v>
      </c>
      <c r="F77" s="122">
        <v>39425.15</v>
      </c>
      <c r="G77" s="122">
        <v>0</v>
      </c>
      <c r="H77" s="123">
        <f t="shared" si="5"/>
        <v>0</v>
      </c>
    </row>
    <row r="78" spans="1:11" ht="15" customHeight="1" x14ac:dyDescent="0.3">
      <c r="A78" s="124">
        <v>55603</v>
      </c>
      <c r="B78" s="125" t="s">
        <v>70</v>
      </c>
      <c r="C78" s="170">
        <v>25</v>
      </c>
      <c r="D78" s="126">
        <v>0</v>
      </c>
      <c r="E78" s="122">
        <f t="shared" si="7"/>
        <v>25</v>
      </c>
      <c r="F78" s="122">
        <v>25</v>
      </c>
      <c r="G78" s="126">
        <v>0</v>
      </c>
      <c r="H78" s="123">
        <f t="shared" si="5"/>
        <v>0</v>
      </c>
    </row>
    <row r="79" spans="1:11" ht="12.75" customHeight="1" x14ac:dyDescent="0.3">
      <c r="A79" s="157"/>
      <c r="B79" s="129" t="s">
        <v>44</v>
      </c>
      <c r="C79" s="131">
        <f>SUM(C76:C78)</f>
        <v>84275</v>
      </c>
      <c r="D79" s="131">
        <f>SUM(D76:D77)</f>
        <v>570.02999999999975</v>
      </c>
      <c r="E79" s="131">
        <f>SUM(E76:E78)</f>
        <v>84845.03</v>
      </c>
      <c r="F79" s="131">
        <f>SUM(F76:F78)</f>
        <v>84845.03</v>
      </c>
      <c r="G79" s="131">
        <f>SUM(G76:G78)</f>
        <v>0</v>
      </c>
      <c r="H79" s="158">
        <f t="shared" si="5"/>
        <v>0</v>
      </c>
      <c r="I79" s="171"/>
    </row>
    <row r="80" spans="1:11" ht="12.75" customHeight="1" x14ac:dyDescent="0.3">
      <c r="A80" s="172"/>
      <c r="B80" s="129" t="s">
        <v>25</v>
      </c>
      <c r="C80" s="131">
        <f>+C79+C75</f>
        <v>88985</v>
      </c>
      <c r="D80" s="131">
        <f>+D75+D79</f>
        <v>570.02999999999975</v>
      </c>
      <c r="E80" s="132">
        <f>+E79+E75</f>
        <v>89555.03</v>
      </c>
      <c r="F80" s="133">
        <f>+F79+F75</f>
        <v>84845.03</v>
      </c>
      <c r="G80" s="134">
        <f>+G75+G79</f>
        <v>0</v>
      </c>
      <c r="H80" s="173">
        <f t="shared" si="5"/>
        <v>4710</v>
      </c>
      <c r="I80" s="171"/>
    </row>
    <row r="81" spans="1:9" s="176" customFormat="1" ht="12.75" customHeight="1" x14ac:dyDescent="0.3">
      <c r="A81" s="124">
        <v>56303</v>
      </c>
      <c r="B81" s="125" t="s">
        <v>71</v>
      </c>
      <c r="C81" s="126">
        <v>4000</v>
      </c>
      <c r="D81" s="126">
        <v>0</v>
      </c>
      <c r="E81" s="122">
        <f t="shared" ref="E81:E82" si="8">C81+D81</f>
        <v>4000</v>
      </c>
      <c r="F81" s="122">
        <v>0</v>
      </c>
      <c r="G81" s="126">
        <v>0</v>
      </c>
      <c r="H81" s="174">
        <f t="shared" si="5"/>
        <v>4000</v>
      </c>
      <c r="I81" s="175"/>
    </row>
    <row r="82" spans="1:9" s="176" customFormat="1" ht="12.75" customHeight="1" x14ac:dyDescent="0.3">
      <c r="A82" s="124">
        <v>56304</v>
      </c>
      <c r="B82" s="125" t="s">
        <v>72</v>
      </c>
      <c r="C82" s="126">
        <v>0</v>
      </c>
      <c r="D82" s="126">
        <v>0</v>
      </c>
      <c r="E82" s="122">
        <f t="shared" si="8"/>
        <v>0</v>
      </c>
      <c r="F82" s="122">
        <v>0</v>
      </c>
      <c r="G82" s="126">
        <v>0</v>
      </c>
      <c r="H82" s="177">
        <f t="shared" si="5"/>
        <v>0</v>
      </c>
      <c r="I82" s="175"/>
    </row>
    <row r="83" spans="1:9" s="176" customFormat="1" ht="12.75" customHeight="1" x14ac:dyDescent="0.3">
      <c r="A83" s="157"/>
      <c r="B83" s="129" t="s">
        <v>44</v>
      </c>
      <c r="C83" s="131">
        <f>C82+C81</f>
        <v>4000</v>
      </c>
      <c r="D83" s="131">
        <f>SUM(D81:D82)</f>
        <v>0</v>
      </c>
      <c r="E83" s="131">
        <f>SUM(E81:E82)</f>
        <v>4000</v>
      </c>
      <c r="F83" s="131">
        <f>SUM(F81:F82)</f>
        <v>0</v>
      </c>
      <c r="G83" s="131">
        <f t="shared" ref="G83:H83" si="9">SUM(G81:G82)</f>
        <v>0</v>
      </c>
      <c r="H83" s="192">
        <f t="shared" si="9"/>
        <v>4000</v>
      </c>
      <c r="I83" s="175"/>
    </row>
    <row r="84" spans="1:9" s="176" customFormat="1" ht="12.75" customHeight="1" x14ac:dyDescent="0.3">
      <c r="A84" s="124">
        <v>56404</v>
      </c>
      <c r="B84" s="125" t="s">
        <v>73</v>
      </c>
      <c r="C84" s="126">
        <v>5500</v>
      </c>
      <c r="D84" s="126">
        <v>0</v>
      </c>
      <c r="E84" s="122">
        <f t="shared" ref="E84" si="10">C84+D84</f>
        <v>5500</v>
      </c>
      <c r="F84" s="122">
        <v>5500</v>
      </c>
      <c r="G84" s="126">
        <v>0</v>
      </c>
      <c r="H84" s="174">
        <f t="shared" si="5"/>
        <v>0</v>
      </c>
      <c r="I84" s="175"/>
    </row>
    <row r="85" spans="1:9" s="176" customFormat="1" ht="13.5" customHeight="1" thickBot="1" x14ac:dyDescent="0.35">
      <c r="A85" s="159"/>
      <c r="B85" s="160" t="s">
        <v>44</v>
      </c>
      <c r="C85" s="161">
        <f>SUM(C84)</f>
        <v>5500</v>
      </c>
      <c r="D85" s="161">
        <f>SUM(D84)</f>
        <v>0</v>
      </c>
      <c r="E85" s="161">
        <f>SUM(E84)</f>
        <v>5500</v>
      </c>
      <c r="F85" s="161">
        <f>SUM(F84)</f>
        <v>5500</v>
      </c>
      <c r="G85" s="161">
        <f>SUM(G84)</f>
        <v>0</v>
      </c>
      <c r="H85" s="178">
        <f t="shared" si="5"/>
        <v>0</v>
      </c>
      <c r="I85" s="175"/>
    </row>
    <row r="86" spans="1:9" s="176" customFormat="1" ht="15" customHeight="1" thickBot="1" x14ac:dyDescent="0.35">
      <c r="A86" s="163"/>
      <c r="B86" s="142" t="s">
        <v>25</v>
      </c>
      <c r="C86" s="143">
        <f t="shared" ref="C86:G86" si="11">+C83+C85</f>
        <v>9500</v>
      </c>
      <c r="D86" s="143">
        <f t="shared" si="11"/>
        <v>0</v>
      </c>
      <c r="E86" s="164">
        <f t="shared" si="11"/>
        <v>9500</v>
      </c>
      <c r="F86" s="165">
        <f t="shared" si="11"/>
        <v>5500</v>
      </c>
      <c r="G86" s="166">
        <f t="shared" si="11"/>
        <v>0</v>
      </c>
      <c r="H86" s="167">
        <f t="shared" si="5"/>
        <v>4000</v>
      </c>
      <c r="I86" s="175"/>
    </row>
    <row r="87" spans="1:9" s="176" customFormat="1" ht="12.75" customHeight="1" x14ac:dyDescent="0.3">
      <c r="A87" s="146"/>
      <c r="B87" s="146"/>
      <c r="C87" s="147"/>
      <c r="D87" s="147"/>
      <c r="E87" s="147"/>
      <c r="F87" s="147"/>
      <c r="G87" s="147"/>
      <c r="H87" s="147"/>
      <c r="I87" s="175"/>
    </row>
    <row r="88" spans="1:9" s="176" customFormat="1" ht="12.75" customHeight="1" x14ac:dyDescent="0.3">
      <c r="A88" s="146"/>
      <c r="B88" s="146"/>
      <c r="C88" s="147"/>
      <c r="D88" s="147"/>
      <c r="E88" s="147"/>
      <c r="F88" s="147"/>
      <c r="G88" s="147"/>
      <c r="H88" s="147"/>
      <c r="I88" s="175"/>
    </row>
    <row r="89" spans="1:9" s="176" customFormat="1" ht="12.75" customHeight="1" x14ac:dyDescent="0.3">
      <c r="A89" s="146"/>
      <c r="B89" s="146"/>
      <c r="C89" s="147"/>
      <c r="D89" s="147"/>
      <c r="E89" s="147"/>
      <c r="F89" s="147"/>
      <c r="G89" s="147"/>
      <c r="H89" s="147"/>
      <c r="I89" s="175"/>
    </row>
    <row r="90" spans="1:9" s="176" customFormat="1" ht="12.75" customHeight="1" thickBot="1" x14ac:dyDescent="0.35">
      <c r="A90" s="146"/>
      <c r="B90" s="146"/>
      <c r="C90" s="147"/>
      <c r="D90" s="147"/>
      <c r="E90" s="147"/>
      <c r="F90" s="147"/>
      <c r="G90" s="147"/>
      <c r="H90" s="147"/>
      <c r="I90" s="175"/>
    </row>
    <row r="91" spans="1:9" s="176" customFormat="1" ht="12.75" customHeight="1" thickBot="1" x14ac:dyDescent="0.35">
      <c r="A91" s="113" t="s">
        <v>5</v>
      </c>
      <c r="B91" s="114" t="s">
        <v>6</v>
      </c>
      <c r="C91" s="149" t="s">
        <v>7</v>
      </c>
      <c r="D91" s="115" t="s">
        <v>8</v>
      </c>
      <c r="E91" s="150" t="s">
        <v>45</v>
      </c>
      <c r="F91" s="151" t="s">
        <v>10</v>
      </c>
      <c r="G91" s="152" t="s">
        <v>11</v>
      </c>
      <c r="H91" s="179" t="s">
        <v>12</v>
      </c>
      <c r="I91" s="175"/>
    </row>
    <row r="92" spans="1:9" s="84" customFormat="1" ht="12.75" customHeight="1" x14ac:dyDescent="0.25">
      <c r="A92" s="180">
        <v>61101</v>
      </c>
      <c r="B92" s="181" t="s">
        <v>74</v>
      </c>
      <c r="C92" s="182">
        <v>3060</v>
      </c>
      <c r="D92" s="182">
        <v>0</v>
      </c>
      <c r="E92" s="122">
        <f t="shared" ref="E92:E100" si="12">C92+D92</f>
        <v>3060</v>
      </c>
      <c r="F92" s="156">
        <v>0</v>
      </c>
      <c r="G92" s="182">
        <v>0</v>
      </c>
      <c r="H92" s="123">
        <f t="shared" ref="H92:H103" si="13">((E92-F92)-G92)</f>
        <v>3060</v>
      </c>
      <c r="I92" s="83"/>
    </row>
    <row r="93" spans="1:9" s="84" customFormat="1" ht="12.75" customHeight="1" x14ac:dyDescent="0.25">
      <c r="A93" s="157">
        <v>61102</v>
      </c>
      <c r="B93" s="183" t="s">
        <v>75</v>
      </c>
      <c r="C93" s="127">
        <v>6760</v>
      </c>
      <c r="D93" s="127">
        <v>0</v>
      </c>
      <c r="E93" s="122">
        <f t="shared" si="12"/>
        <v>6760</v>
      </c>
      <c r="F93" s="122">
        <v>0</v>
      </c>
      <c r="G93" s="127">
        <v>0</v>
      </c>
      <c r="H93" s="123">
        <f t="shared" si="13"/>
        <v>6760</v>
      </c>
      <c r="I93" s="83"/>
    </row>
    <row r="94" spans="1:9" s="84" customFormat="1" ht="12.75" customHeight="1" x14ac:dyDescent="0.25">
      <c r="A94" s="157">
        <v>61103</v>
      </c>
      <c r="B94" s="183" t="s">
        <v>76</v>
      </c>
      <c r="C94" s="127">
        <v>500</v>
      </c>
      <c r="D94" s="127">
        <v>0</v>
      </c>
      <c r="E94" s="122">
        <f t="shared" si="12"/>
        <v>500</v>
      </c>
      <c r="F94" s="122">
        <v>0</v>
      </c>
      <c r="G94" s="127">
        <v>0</v>
      </c>
      <c r="H94" s="123">
        <f t="shared" si="13"/>
        <v>500</v>
      </c>
      <c r="I94" s="83"/>
    </row>
    <row r="95" spans="1:9" s="84" customFormat="1" ht="12.75" customHeight="1" x14ac:dyDescent="0.25">
      <c r="A95" s="157">
        <v>61104</v>
      </c>
      <c r="B95" s="183" t="s">
        <v>77</v>
      </c>
      <c r="C95" s="127">
        <v>16000</v>
      </c>
      <c r="D95" s="127">
        <v>0</v>
      </c>
      <c r="E95" s="122">
        <f t="shared" si="12"/>
        <v>16000</v>
      </c>
      <c r="F95" s="122">
        <v>0</v>
      </c>
      <c r="G95" s="127">
        <v>0</v>
      </c>
      <c r="H95" s="123">
        <f t="shared" si="13"/>
        <v>16000</v>
      </c>
      <c r="I95" s="83"/>
    </row>
    <row r="96" spans="1:9" s="84" customFormat="1" ht="12.75" customHeight="1" x14ac:dyDescent="0.25">
      <c r="A96" s="157">
        <v>61105</v>
      </c>
      <c r="B96" s="183" t="s">
        <v>78</v>
      </c>
      <c r="C96" s="127">
        <v>0</v>
      </c>
      <c r="D96" s="127">
        <v>0</v>
      </c>
      <c r="E96" s="122">
        <f t="shared" si="12"/>
        <v>0</v>
      </c>
      <c r="F96" s="122">
        <v>0</v>
      </c>
      <c r="G96" s="127">
        <v>0</v>
      </c>
      <c r="H96" s="123">
        <f t="shared" si="13"/>
        <v>0</v>
      </c>
      <c r="I96" s="83"/>
    </row>
    <row r="97" spans="1:11" s="176" customFormat="1" ht="12.75" customHeight="1" x14ac:dyDescent="0.3">
      <c r="A97" s="124">
        <v>61108</v>
      </c>
      <c r="B97" s="125" t="s">
        <v>41</v>
      </c>
      <c r="C97" s="126">
        <v>1000</v>
      </c>
      <c r="D97" s="126">
        <v>0</v>
      </c>
      <c r="E97" s="122">
        <f t="shared" si="12"/>
        <v>1000</v>
      </c>
      <c r="F97" s="122">
        <v>0</v>
      </c>
      <c r="G97" s="126">
        <v>0</v>
      </c>
      <c r="H97" s="123">
        <f t="shared" si="13"/>
        <v>1000</v>
      </c>
      <c r="I97" s="175"/>
    </row>
    <row r="98" spans="1:11" s="176" customFormat="1" ht="12.75" customHeight="1" x14ac:dyDescent="0.3">
      <c r="A98" s="124">
        <v>61199</v>
      </c>
      <c r="B98" s="125" t="s">
        <v>79</v>
      </c>
      <c r="C98" s="126">
        <v>0</v>
      </c>
      <c r="D98" s="126">
        <v>0</v>
      </c>
      <c r="E98" s="122">
        <f t="shared" si="12"/>
        <v>0</v>
      </c>
      <c r="F98" s="122">
        <v>0</v>
      </c>
      <c r="G98" s="126">
        <v>0</v>
      </c>
      <c r="H98" s="158">
        <f t="shared" si="13"/>
        <v>0</v>
      </c>
      <c r="I98" s="175"/>
    </row>
    <row r="99" spans="1:11" s="176" customFormat="1" ht="13.5" customHeight="1" x14ac:dyDescent="0.3">
      <c r="A99" s="157"/>
      <c r="B99" s="129" t="s">
        <v>44</v>
      </c>
      <c r="C99" s="131">
        <f t="shared" ref="C99:G99" si="14">SUM(C92:C98)</f>
        <v>27320</v>
      </c>
      <c r="D99" s="131">
        <f>SUM(D92:D98)</f>
        <v>0</v>
      </c>
      <c r="E99" s="131">
        <f t="shared" si="14"/>
        <v>27320</v>
      </c>
      <c r="F99" s="131">
        <f t="shared" si="14"/>
        <v>0</v>
      </c>
      <c r="G99" s="131">
        <f t="shared" si="14"/>
        <v>0</v>
      </c>
      <c r="H99" s="158">
        <f t="shared" si="13"/>
        <v>27320</v>
      </c>
      <c r="I99" s="175"/>
    </row>
    <row r="100" spans="1:11" s="176" customFormat="1" ht="12.75" customHeight="1" x14ac:dyDescent="0.3">
      <c r="A100" s="124">
        <v>61403</v>
      </c>
      <c r="B100" s="125" t="s">
        <v>80</v>
      </c>
      <c r="C100" s="126">
        <v>9235</v>
      </c>
      <c r="D100" s="126">
        <v>0</v>
      </c>
      <c r="E100" s="122">
        <f t="shared" si="12"/>
        <v>9235</v>
      </c>
      <c r="F100" s="126">
        <v>0</v>
      </c>
      <c r="G100" s="126">
        <v>0</v>
      </c>
      <c r="H100" s="123">
        <f t="shared" si="13"/>
        <v>9235</v>
      </c>
      <c r="I100" s="175"/>
    </row>
    <row r="101" spans="1:11" s="176" customFormat="1" ht="12.75" customHeight="1" x14ac:dyDescent="0.3">
      <c r="A101" s="159"/>
      <c r="B101" s="160" t="s">
        <v>44</v>
      </c>
      <c r="C101" s="161">
        <f>SUM(C100)</f>
        <v>9235</v>
      </c>
      <c r="D101" s="161">
        <f>SUM(D100)</f>
        <v>0</v>
      </c>
      <c r="E101" s="161">
        <f>SUM(E100)</f>
        <v>9235</v>
      </c>
      <c r="F101" s="184">
        <f>SUM(F100)</f>
        <v>0</v>
      </c>
      <c r="G101" s="184">
        <f>SUM(G100)</f>
        <v>0</v>
      </c>
      <c r="H101" s="162">
        <f t="shared" si="13"/>
        <v>9235</v>
      </c>
      <c r="I101" s="175"/>
    </row>
    <row r="102" spans="1:11" s="176" customFormat="1" ht="14.25" customHeight="1" thickBot="1" x14ac:dyDescent="0.35">
      <c r="A102" s="160"/>
      <c r="B102" s="160" t="s">
        <v>25</v>
      </c>
      <c r="C102" s="161">
        <f>+C99+C101</f>
        <v>36555</v>
      </c>
      <c r="D102" s="161">
        <f>+D101+D99</f>
        <v>0</v>
      </c>
      <c r="E102" s="185">
        <f>+E101+E99</f>
        <v>36555</v>
      </c>
      <c r="F102" s="186">
        <f>+F101+F99</f>
        <v>0</v>
      </c>
      <c r="G102" s="187">
        <f>SUM(G101+G99)</f>
        <v>0</v>
      </c>
      <c r="H102" s="185">
        <f t="shared" si="13"/>
        <v>36555</v>
      </c>
      <c r="I102" s="175"/>
    </row>
    <row r="103" spans="1:11" ht="15" customHeight="1" thickBot="1" x14ac:dyDescent="0.35">
      <c r="A103" s="163"/>
      <c r="B103" s="142" t="s">
        <v>81</v>
      </c>
      <c r="C103" s="188">
        <f>+C102+C86+C80+C73+C24</f>
        <v>15421418</v>
      </c>
      <c r="D103" s="143">
        <f>+D102+D86+D80+D73+D24</f>
        <v>-3.1832314562052488E-12</v>
      </c>
      <c r="E103" s="164">
        <f>+E24+E73+E80+E102+E86</f>
        <v>15421417.999999998</v>
      </c>
      <c r="F103" s="165">
        <f>+F24+F73+F80+F102+F86</f>
        <v>2589302.52</v>
      </c>
      <c r="G103" s="166">
        <f>+G24+G73+G80+G86+G102</f>
        <v>55295.679999999993</v>
      </c>
      <c r="H103" s="167">
        <f t="shared" si="13"/>
        <v>12776819.799999999</v>
      </c>
      <c r="I103" s="171"/>
      <c r="J103" s="137"/>
      <c r="K103" s="137"/>
    </row>
    <row r="104" spans="1:11" ht="12.75" customHeight="1" x14ac:dyDescent="0.3">
      <c r="C104" s="189"/>
      <c r="D104" s="189"/>
      <c r="E104" s="189"/>
      <c r="F104" s="189"/>
      <c r="G104" s="189"/>
      <c r="H104" s="171"/>
      <c r="I104" s="171"/>
      <c r="J104" s="137"/>
    </row>
    <row r="105" spans="1:11" ht="12.75" customHeight="1" x14ac:dyDescent="0.3">
      <c r="C105" s="189"/>
      <c r="D105" s="189"/>
      <c r="E105" s="189"/>
      <c r="F105" s="189"/>
      <c r="G105" s="189"/>
      <c r="H105" s="171"/>
      <c r="I105" s="171"/>
    </row>
    <row r="106" spans="1:11" ht="12.75" customHeight="1" x14ac:dyDescent="0.3">
      <c r="C106" s="189"/>
      <c r="D106" s="189"/>
      <c r="E106" s="189"/>
      <c r="F106" s="189"/>
      <c r="G106" s="169"/>
      <c r="H106" s="171"/>
      <c r="I106" s="171"/>
    </row>
    <row r="107" spans="1:11" ht="12.75" customHeight="1" x14ac:dyDescent="0.3">
      <c r="C107" s="189"/>
      <c r="D107" s="189"/>
      <c r="E107" s="189"/>
      <c r="F107" s="189"/>
      <c r="H107" s="103"/>
      <c r="I107" s="171"/>
    </row>
    <row r="108" spans="1:11" ht="12.75" customHeight="1" x14ac:dyDescent="0.3">
      <c r="C108" s="189"/>
      <c r="D108" s="189"/>
      <c r="E108" s="189"/>
      <c r="F108" s="189"/>
      <c r="H108" s="171"/>
      <c r="I108" s="171"/>
    </row>
    <row r="109" spans="1:11" ht="12.75" customHeight="1" x14ac:dyDescent="0.3">
      <c r="C109" s="189"/>
      <c r="D109" s="189"/>
      <c r="E109" s="189"/>
      <c r="F109" s="189"/>
      <c r="G109" s="189"/>
      <c r="H109" s="171"/>
      <c r="I109" s="171"/>
    </row>
    <row r="110" spans="1:11" ht="12.75" customHeight="1" x14ac:dyDescent="0.3">
      <c r="C110" s="189"/>
      <c r="D110" s="189"/>
      <c r="E110" s="189"/>
      <c r="F110" s="189"/>
      <c r="G110" s="189"/>
      <c r="H110" s="171"/>
      <c r="I110" s="171"/>
    </row>
    <row r="111" spans="1:11" ht="12.75" customHeight="1" x14ac:dyDescent="0.3">
      <c r="C111" s="189"/>
      <c r="D111" s="189"/>
      <c r="E111" s="189"/>
      <c r="F111" s="189"/>
      <c r="G111" s="189"/>
      <c r="J111" s="171"/>
    </row>
    <row r="112" spans="1:11" ht="12.75" customHeight="1" x14ac:dyDescent="0.3">
      <c r="C112" s="189"/>
      <c r="D112" s="189"/>
      <c r="E112" s="189"/>
      <c r="F112" s="189"/>
      <c r="G112" s="189"/>
    </row>
    <row r="113" spans="3:8" ht="12.75" customHeight="1" x14ac:dyDescent="0.3">
      <c r="C113" s="190"/>
      <c r="D113" s="190"/>
      <c r="E113" s="190"/>
      <c r="F113" s="190"/>
      <c r="G113" s="190"/>
      <c r="H113" s="190"/>
    </row>
    <row r="114" spans="3:8" ht="12.75" customHeight="1" x14ac:dyDescent="0.3">
      <c r="C114" s="105"/>
      <c r="D114" s="105"/>
      <c r="E114" s="105"/>
      <c r="F114" s="105"/>
      <c r="G114" s="105"/>
      <c r="H114" s="105"/>
    </row>
  </sheetData>
  <mergeCells count="6">
    <mergeCell ref="A8:H8"/>
    <mergeCell ref="B2:H2"/>
    <mergeCell ref="B3:H3"/>
    <mergeCell ref="B4:H4"/>
    <mergeCell ref="A6:H6"/>
    <mergeCell ref="B7:H7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topLeftCell="A70" workbookViewId="0">
      <selection activeCell="J88" sqref="J88"/>
    </sheetView>
  </sheetViews>
  <sheetFormatPr baseColWidth="10" defaultRowHeight="12.75" customHeight="1" x14ac:dyDescent="0.3"/>
  <cols>
    <col min="1" max="1" width="7" customWidth="1"/>
    <col min="2" max="2" width="32.33203125" customWidth="1"/>
    <col min="3" max="3" width="15.6640625" customWidth="1"/>
    <col min="4" max="4" width="13.109375" customWidth="1"/>
    <col min="5" max="5" width="14.6640625" customWidth="1"/>
    <col min="6" max="6" width="15" customWidth="1"/>
    <col min="7" max="7" width="14.109375" customWidth="1"/>
    <col min="8" max="8" width="14.6640625" customWidth="1"/>
    <col min="9" max="9" width="12.88671875" bestFit="1" customWidth="1"/>
    <col min="10" max="10" width="12.33203125" bestFit="1" customWidth="1"/>
    <col min="11" max="11" width="13.33203125" bestFit="1" customWidth="1"/>
  </cols>
  <sheetData>
    <row r="2" spans="1:9" ht="12.75" customHeight="1" x14ac:dyDescent="0.3">
      <c r="A2" s="1"/>
      <c r="B2" s="200" t="s">
        <v>0</v>
      </c>
      <c r="C2" s="200"/>
      <c r="D2" s="200"/>
      <c r="E2" s="200"/>
      <c r="F2" s="200"/>
      <c r="G2" s="200"/>
      <c r="H2" s="200"/>
      <c r="I2" s="110"/>
    </row>
    <row r="3" spans="1:9" ht="16.5" customHeight="1" x14ac:dyDescent="0.3">
      <c r="A3" s="1"/>
      <c r="B3" s="200" t="s">
        <v>1</v>
      </c>
      <c r="C3" s="200"/>
      <c r="D3" s="200"/>
      <c r="E3" s="200"/>
      <c r="F3" s="200"/>
      <c r="G3" s="200"/>
      <c r="H3" s="200"/>
      <c r="I3" s="1"/>
    </row>
    <row r="4" spans="1:9" ht="16.5" customHeight="1" x14ac:dyDescent="0.3">
      <c r="A4" s="111"/>
      <c r="B4" s="202" t="s">
        <v>2</v>
      </c>
      <c r="C4" s="202"/>
      <c r="D4" s="202"/>
      <c r="E4" s="202"/>
      <c r="F4" s="202"/>
      <c r="G4" s="202"/>
      <c r="H4" s="202"/>
      <c r="I4" s="1"/>
    </row>
    <row r="5" spans="1:9" ht="12.75" customHeight="1" x14ac:dyDescent="0.3">
      <c r="A5" s="111"/>
      <c r="B5" s="112"/>
      <c r="C5" s="112"/>
      <c r="D5" s="112"/>
      <c r="E5" s="112"/>
      <c r="F5" s="112"/>
      <c r="G5" s="112"/>
      <c r="H5" s="111"/>
      <c r="I5" s="1"/>
    </row>
    <row r="6" spans="1:9" ht="12.75" customHeight="1" x14ac:dyDescent="0.3">
      <c r="A6" s="202" t="s">
        <v>3</v>
      </c>
      <c r="B6" s="202"/>
      <c r="C6" s="202"/>
      <c r="D6" s="202"/>
      <c r="E6" s="202"/>
      <c r="F6" s="202"/>
      <c r="G6" s="202"/>
      <c r="H6" s="202"/>
      <c r="I6" s="1"/>
    </row>
    <row r="7" spans="1:9" ht="12.75" customHeight="1" x14ac:dyDescent="0.3">
      <c r="A7" s="109"/>
      <c r="B7" s="202" t="s">
        <v>83</v>
      </c>
      <c r="C7" s="202"/>
      <c r="D7" s="202"/>
      <c r="E7" s="202"/>
      <c r="F7" s="202"/>
      <c r="G7" s="202"/>
      <c r="H7" s="202"/>
      <c r="I7" s="1"/>
    </row>
    <row r="8" spans="1:9" ht="12.75" customHeight="1" thickBot="1" x14ac:dyDescent="0.35">
      <c r="A8" s="202"/>
      <c r="B8" s="202"/>
      <c r="C8" s="202"/>
      <c r="D8" s="202"/>
      <c r="E8" s="202"/>
      <c r="F8" s="202"/>
      <c r="G8" s="202"/>
      <c r="H8" s="202"/>
      <c r="I8" s="1"/>
    </row>
    <row r="9" spans="1:9" s="14" customFormat="1" ht="17.25" customHeight="1" thickBot="1" x14ac:dyDescent="0.3">
      <c r="A9" s="113" t="s">
        <v>5</v>
      </c>
      <c r="B9" s="114" t="s">
        <v>6</v>
      </c>
      <c r="C9" s="115" t="s">
        <v>7</v>
      </c>
      <c r="D9" s="115" t="s">
        <v>8</v>
      </c>
      <c r="E9" s="116" t="s">
        <v>9</v>
      </c>
      <c r="F9" s="117" t="s">
        <v>10</v>
      </c>
      <c r="G9" s="118" t="s">
        <v>11</v>
      </c>
      <c r="H9" s="119" t="s">
        <v>12</v>
      </c>
    </row>
    <row r="10" spans="1:9" ht="12.75" customHeight="1" x14ac:dyDescent="0.3">
      <c r="A10" s="120">
        <v>51101</v>
      </c>
      <c r="B10" s="121" t="s">
        <v>13</v>
      </c>
      <c r="C10" s="122">
        <v>4811380</v>
      </c>
      <c r="D10" s="122">
        <v>-60714.85</v>
      </c>
      <c r="E10" s="122">
        <f t="shared" ref="E10:E42" si="0">C10+D10</f>
        <v>4750665.1500000004</v>
      </c>
      <c r="F10" s="122">
        <v>1161260.0900000001</v>
      </c>
      <c r="G10" s="122">
        <v>27598.98</v>
      </c>
      <c r="H10" s="123">
        <f>((E10-F10)-G10)</f>
        <v>3561806.0800000005</v>
      </c>
    </row>
    <row r="11" spans="1:9" ht="12.75" customHeight="1" x14ac:dyDescent="0.3">
      <c r="A11" s="124">
        <v>51103</v>
      </c>
      <c r="B11" s="125" t="s">
        <v>14</v>
      </c>
      <c r="C11" s="126">
        <v>177945</v>
      </c>
      <c r="D11" s="122">
        <v>-2737.56</v>
      </c>
      <c r="E11" s="122">
        <f t="shared" si="0"/>
        <v>175207.44</v>
      </c>
      <c r="F11" s="122">
        <v>0</v>
      </c>
      <c r="G11" s="122">
        <v>0</v>
      </c>
      <c r="H11" s="123">
        <f t="shared" ref="H11:H42" si="1">((E11-F11)-G11)</f>
        <v>175207.44</v>
      </c>
    </row>
    <row r="12" spans="1:9" ht="12.75" customHeight="1" x14ac:dyDescent="0.3">
      <c r="A12" s="124">
        <v>51107</v>
      </c>
      <c r="B12" s="125" t="s">
        <v>15</v>
      </c>
      <c r="C12" s="126">
        <v>503750</v>
      </c>
      <c r="D12" s="126">
        <v>-7800</v>
      </c>
      <c r="E12" s="122">
        <f t="shared" si="0"/>
        <v>495950</v>
      </c>
      <c r="F12" s="122">
        <v>0</v>
      </c>
      <c r="G12" s="122">
        <v>0</v>
      </c>
      <c r="H12" s="123">
        <f t="shared" si="1"/>
        <v>495950</v>
      </c>
    </row>
    <row r="13" spans="1:9" ht="12.75" customHeight="1" x14ac:dyDescent="0.3">
      <c r="A13" s="124">
        <v>51201</v>
      </c>
      <c r="B13" s="125" t="s">
        <v>16</v>
      </c>
      <c r="C13" s="126">
        <v>1597065</v>
      </c>
      <c r="D13" s="127">
        <v>61107.13</v>
      </c>
      <c r="E13" s="122">
        <f t="shared" si="0"/>
        <v>1658172.13</v>
      </c>
      <c r="F13" s="122">
        <v>392111.28</v>
      </c>
      <c r="G13" s="122">
        <v>19506.400000000001</v>
      </c>
      <c r="H13" s="123">
        <f t="shared" si="1"/>
        <v>1246554.45</v>
      </c>
    </row>
    <row r="14" spans="1:9" ht="12.75" customHeight="1" x14ac:dyDescent="0.3">
      <c r="A14" s="124">
        <v>51203</v>
      </c>
      <c r="B14" s="125" t="s">
        <v>14</v>
      </c>
      <c r="C14" s="126">
        <v>48830</v>
      </c>
      <c r="D14" s="126">
        <v>2737.56</v>
      </c>
      <c r="E14" s="122">
        <f t="shared" si="0"/>
        <v>51567.56</v>
      </c>
      <c r="F14" s="122">
        <v>0</v>
      </c>
      <c r="G14" s="122">
        <v>0</v>
      </c>
      <c r="H14" s="123">
        <f t="shared" si="1"/>
        <v>51567.56</v>
      </c>
    </row>
    <row r="15" spans="1:9" ht="12.75" customHeight="1" x14ac:dyDescent="0.3">
      <c r="A15" s="124">
        <v>51207</v>
      </c>
      <c r="B15" s="125" t="s">
        <v>15</v>
      </c>
      <c r="C15" s="126">
        <v>139100</v>
      </c>
      <c r="D15" s="126">
        <v>7800</v>
      </c>
      <c r="E15" s="122">
        <f t="shared" si="0"/>
        <v>146900</v>
      </c>
      <c r="F15" s="122">
        <v>0</v>
      </c>
      <c r="G15" s="122">
        <v>0</v>
      </c>
      <c r="H15" s="123">
        <f t="shared" si="1"/>
        <v>146900</v>
      </c>
    </row>
    <row r="16" spans="1:9" ht="12.75" customHeight="1" x14ac:dyDescent="0.3">
      <c r="A16" s="124">
        <v>51401</v>
      </c>
      <c r="B16" s="125" t="s">
        <v>17</v>
      </c>
      <c r="C16" s="126">
        <v>319345</v>
      </c>
      <c r="D16" s="126">
        <v>-4390</v>
      </c>
      <c r="E16" s="122">
        <f t="shared" si="0"/>
        <v>314955</v>
      </c>
      <c r="F16" s="122">
        <v>68268.460000000006</v>
      </c>
      <c r="G16" s="122">
        <v>10547.47</v>
      </c>
      <c r="H16" s="123">
        <f t="shared" si="1"/>
        <v>236139.06999999998</v>
      </c>
    </row>
    <row r="17" spans="1:11" ht="12.75" customHeight="1" x14ac:dyDescent="0.3">
      <c r="A17" s="124">
        <v>51402</v>
      </c>
      <c r="B17" s="125" t="s">
        <v>18</v>
      </c>
      <c r="C17" s="126">
        <v>89575</v>
      </c>
      <c r="D17" s="126">
        <v>3907.8</v>
      </c>
      <c r="E17" s="122">
        <f t="shared" si="0"/>
        <v>93482.8</v>
      </c>
      <c r="F17" s="122">
        <v>21079.8</v>
      </c>
      <c r="G17" s="122">
        <v>2165.79</v>
      </c>
      <c r="H17" s="123">
        <f t="shared" si="1"/>
        <v>70237.210000000006</v>
      </c>
    </row>
    <row r="18" spans="1:11" ht="12.75" customHeight="1" x14ac:dyDescent="0.3">
      <c r="A18" s="124">
        <v>51501</v>
      </c>
      <c r="B18" s="125" t="s">
        <v>19</v>
      </c>
      <c r="C18" s="126">
        <v>358510</v>
      </c>
      <c r="D18" s="126">
        <v>-4722.34</v>
      </c>
      <c r="E18" s="122">
        <f t="shared" si="0"/>
        <v>353787.66</v>
      </c>
      <c r="F18" s="122">
        <v>76029.61</v>
      </c>
      <c r="G18" s="122">
        <v>12497.08</v>
      </c>
      <c r="H18" s="123">
        <f t="shared" si="1"/>
        <v>265260.96999999997</v>
      </c>
    </row>
    <row r="19" spans="1:11" ht="12.75" customHeight="1" x14ac:dyDescent="0.3">
      <c r="A19" s="124">
        <v>51502</v>
      </c>
      <c r="B19" s="125" t="s">
        <v>20</v>
      </c>
      <c r="C19" s="126">
        <v>123775</v>
      </c>
      <c r="D19" s="126">
        <v>4812.26</v>
      </c>
      <c r="E19" s="122">
        <f t="shared" si="0"/>
        <v>128587.26</v>
      </c>
      <c r="F19" s="122">
        <v>28580.959999999999</v>
      </c>
      <c r="G19" s="122">
        <v>3396.48</v>
      </c>
      <c r="H19" s="123">
        <f t="shared" si="1"/>
        <v>96609.819999999992</v>
      </c>
    </row>
    <row r="20" spans="1:11" ht="12.75" customHeight="1" x14ac:dyDescent="0.3">
      <c r="A20" s="124">
        <v>51601</v>
      </c>
      <c r="B20" s="125" t="s">
        <v>21</v>
      </c>
      <c r="C20" s="126">
        <v>46630</v>
      </c>
      <c r="D20" s="126">
        <v>0</v>
      </c>
      <c r="E20" s="122">
        <f t="shared" si="0"/>
        <v>46630</v>
      </c>
      <c r="F20" s="122">
        <v>11657.28</v>
      </c>
      <c r="G20" s="122">
        <v>0.21</v>
      </c>
      <c r="H20" s="123">
        <f t="shared" si="1"/>
        <v>34972.51</v>
      </c>
    </row>
    <row r="21" spans="1:11" ht="12.75" customHeight="1" x14ac:dyDescent="0.3">
      <c r="A21" s="124">
        <v>51701</v>
      </c>
      <c r="B21" s="125" t="s">
        <v>22</v>
      </c>
      <c r="C21" s="126">
        <v>29420</v>
      </c>
      <c r="D21" s="126">
        <v>0</v>
      </c>
      <c r="E21" s="122">
        <f t="shared" si="0"/>
        <v>29420</v>
      </c>
      <c r="F21" s="122">
        <v>29413</v>
      </c>
      <c r="G21" s="122">
        <v>7</v>
      </c>
      <c r="H21" s="123">
        <f t="shared" si="1"/>
        <v>0</v>
      </c>
    </row>
    <row r="22" spans="1:11" ht="12.75" customHeight="1" x14ac:dyDescent="0.3">
      <c r="A22" s="124">
        <v>51702</v>
      </c>
      <c r="B22" s="125" t="s">
        <v>23</v>
      </c>
      <c r="C22" s="126">
        <v>4075</v>
      </c>
      <c r="D22" s="126">
        <v>0</v>
      </c>
      <c r="E22" s="122">
        <f t="shared" si="0"/>
        <v>4075</v>
      </c>
      <c r="F22" s="122">
        <v>4070.96</v>
      </c>
      <c r="G22" s="122">
        <v>4.04</v>
      </c>
      <c r="H22" s="123">
        <f t="shared" si="1"/>
        <v>-3.6415315207705135E-14</v>
      </c>
    </row>
    <row r="23" spans="1:11" ht="12.75" customHeight="1" x14ac:dyDescent="0.3">
      <c r="A23" s="124">
        <v>51903</v>
      </c>
      <c r="B23" s="125" t="s">
        <v>24</v>
      </c>
      <c r="C23" s="126">
        <v>59750</v>
      </c>
      <c r="D23" s="126">
        <v>0</v>
      </c>
      <c r="E23" s="122">
        <f t="shared" si="0"/>
        <v>59750</v>
      </c>
      <c r="F23" s="122">
        <v>20222.919999999998</v>
      </c>
      <c r="G23" s="122">
        <v>6852.08</v>
      </c>
      <c r="H23" s="123">
        <f t="shared" si="1"/>
        <v>32675</v>
      </c>
    </row>
    <row r="24" spans="1:11" ht="12.75" customHeight="1" x14ac:dyDescent="0.3">
      <c r="A24" s="128"/>
      <c r="B24" s="129" t="s">
        <v>25</v>
      </c>
      <c r="C24" s="130">
        <f t="shared" ref="C24:H24" si="2">SUM(C10:C23)</f>
        <v>8309150</v>
      </c>
      <c r="D24" s="131">
        <f t="shared" si="2"/>
        <v>-6.3664629124104977E-12</v>
      </c>
      <c r="E24" s="132">
        <f t="shared" si="2"/>
        <v>8309150</v>
      </c>
      <c r="F24" s="133">
        <f t="shared" si="2"/>
        <v>1812694.36</v>
      </c>
      <c r="G24" s="134">
        <f t="shared" si="2"/>
        <v>82575.53</v>
      </c>
      <c r="H24" s="135">
        <f t="shared" si="2"/>
        <v>6413880.1100000003</v>
      </c>
    </row>
    <row r="25" spans="1:11" ht="12.75" customHeight="1" x14ac:dyDescent="0.3">
      <c r="A25" s="124">
        <v>54101</v>
      </c>
      <c r="B25" s="125" t="s">
        <v>26</v>
      </c>
      <c r="C25" s="126">
        <v>36010</v>
      </c>
      <c r="D25" s="126">
        <v>-1737.68</v>
      </c>
      <c r="E25" s="122">
        <f t="shared" si="0"/>
        <v>34272.32</v>
      </c>
      <c r="F25" s="122">
        <v>15249.1</v>
      </c>
      <c r="G25" s="122">
        <v>0</v>
      </c>
      <c r="H25" s="123">
        <f t="shared" si="1"/>
        <v>19023.22</v>
      </c>
    </row>
    <row r="26" spans="1:11" ht="12.75" customHeight="1" x14ac:dyDescent="0.3">
      <c r="A26" s="124">
        <v>54103</v>
      </c>
      <c r="B26" s="125" t="s">
        <v>27</v>
      </c>
      <c r="C26" s="126">
        <v>1000</v>
      </c>
      <c r="D26" s="126">
        <v>32.93</v>
      </c>
      <c r="E26" s="122">
        <f t="shared" si="0"/>
        <v>1032.93</v>
      </c>
      <c r="F26" s="122">
        <v>32.93</v>
      </c>
      <c r="G26" s="122">
        <v>0</v>
      </c>
      <c r="H26" s="123">
        <f t="shared" si="1"/>
        <v>1000.0000000000001</v>
      </c>
    </row>
    <row r="27" spans="1:11" ht="12.75" customHeight="1" x14ac:dyDescent="0.3">
      <c r="A27" s="124">
        <v>54104</v>
      </c>
      <c r="B27" s="125" t="s">
        <v>28</v>
      </c>
      <c r="C27" s="126">
        <v>24090</v>
      </c>
      <c r="D27" s="126">
        <v>-1578</v>
      </c>
      <c r="E27" s="122">
        <f t="shared" si="0"/>
        <v>22512</v>
      </c>
      <c r="F27" s="122">
        <v>157.6</v>
      </c>
      <c r="G27" s="122">
        <v>0</v>
      </c>
      <c r="H27" s="123">
        <f t="shared" si="1"/>
        <v>22354.400000000001</v>
      </c>
    </row>
    <row r="28" spans="1:11" ht="12.75" customHeight="1" x14ac:dyDescent="0.3">
      <c r="A28" s="124">
        <v>54105</v>
      </c>
      <c r="B28" s="125" t="s">
        <v>29</v>
      </c>
      <c r="C28" s="126">
        <v>22400</v>
      </c>
      <c r="D28" s="126">
        <v>-396.7</v>
      </c>
      <c r="E28" s="122">
        <f t="shared" si="0"/>
        <v>22003.3</v>
      </c>
      <c r="F28" s="122">
        <v>1518.3</v>
      </c>
      <c r="G28" s="122">
        <v>0</v>
      </c>
      <c r="H28" s="123">
        <f t="shared" si="1"/>
        <v>20485</v>
      </c>
      <c r="K28" s="136"/>
    </row>
    <row r="29" spans="1:11" ht="12.75" customHeight="1" x14ac:dyDescent="0.3">
      <c r="A29" s="124">
        <v>54106</v>
      </c>
      <c r="B29" s="125" t="s">
        <v>30</v>
      </c>
      <c r="C29" s="126">
        <v>425</v>
      </c>
      <c r="D29" s="126">
        <v>95.8</v>
      </c>
      <c r="E29" s="122">
        <f t="shared" si="0"/>
        <v>520.79999999999995</v>
      </c>
      <c r="F29" s="122">
        <v>95.8</v>
      </c>
      <c r="G29" s="122">
        <v>0</v>
      </c>
      <c r="H29" s="123">
        <f t="shared" si="1"/>
        <v>424.99999999999994</v>
      </c>
    </row>
    <row r="30" spans="1:11" ht="12.75" customHeight="1" x14ac:dyDescent="0.3">
      <c r="A30" s="124">
        <v>54107</v>
      </c>
      <c r="B30" s="125" t="s">
        <v>31</v>
      </c>
      <c r="C30" s="126">
        <v>21370</v>
      </c>
      <c r="D30" s="126">
        <v>90.87</v>
      </c>
      <c r="E30" s="122">
        <f t="shared" si="0"/>
        <v>21460.87</v>
      </c>
      <c r="F30" s="122">
        <v>875.57</v>
      </c>
      <c r="G30" s="122">
        <v>0</v>
      </c>
      <c r="H30" s="123">
        <f t="shared" si="1"/>
        <v>20585.3</v>
      </c>
    </row>
    <row r="31" spans="1:11" ht="12.75" customHeight="1" x14ac:dyDescent="0.3">
      <c r="A31" s="124">
        <v>54108</v>
      </c>
      <c r="B31" s="125" t="s">
        <v>32</v>
      </c>
      <c r="C31" s="126">
        <v>17815</v>
      </c>
      <c r="D31" s="126">
        <v>0</v>
      </c>
      <c r="E31" s="122">
        <f t="shared" si="0"/>
        <v>17815</v>
      </c>
      <c r="F31" s="122">
        <v>0</v>
      </c>
      <c r="G31" s="122">
        <v>0</v>
      </c>
      <c r="H31" s="123">
        <f t="shared" si="1"/>
        <v>17815</v>
      </c>
    </row>
    <row r="32" spans="1:11" ht="12.75" customHeight="1" x14ac:dyDescent="0.3">
      <c r="A32" s="124">
        <v>54109</v>
      </c>
      <c r="B32" s="125" t="s">
        <v>33</v>
      </c>
      <c r="C32" s="126">
        <v>7140</v>
      </c>
      <c r="D32" s="126">
        <v>0</v>
      </c>
      <c r="E32" s="122">
        <f t="shared" si="0"/>
        <v>7140</v>
      </c>
      <c r="F32" s="122">
        <v>0</v>
      </c>
      <c r="G32" s="122">
        <v>0</v>
      </c>
      <c r="H32" s="123">
        <f t="shared" si="1"/>
        <v>7140</v>
      </c>
    </row>
    <row r="33" spans="1:12" ht="12.75" customHeight="1" x14ac:dyDescent="0.3">
      <c r="A33" s="124">
        <v>54110</v>
      </c>
      <c r="B33" s="125" t="s">
        <v>34</v>
      </c>
      <c r="C33" s="126">
        <v>51265</v>
      </c>
      <c r="D33" s="126">
        <v>0</v>
      </c>
      <c r="E33" s="122">
        <f t="shared" si="0"/>
        <v>51265</v>
      </c>
      <c r="F33" s="122">
        <v>0</v>
      </c>
      <c r="G33" s="122">
        <v>0</v>
      </c>
      <c r="H33" s="123">
        <f t="shared" si="1"/>
        <v>51265</v>
      </c>
    </row>
    <row r="34" spans="1:12" ht="12.75" customHeight="1" x14ac:dyDescent="0.3">
      <c r="A34" s="124">
        <v>54111</v>
      </c>
      <c r="B34" s="125" t="s">
        <v>35</v>
      </c>
      <c r="C34" s="126">
        <v>500</v>
      </c>
      <c r="D34" s="126">
        <v>0</v>
      </c>
      <c r="E34" s="122">
        <f t="shared" si="0"/>
        <v>500</v>
      </c>
      <c r="F34" s="122">
        <v>0</v>
      </c>
      <c r="G34" s="122">
        <v>0</v>
      </c>
      <c r="H34" s="123">
        <f t="shared" si="1"/>
        <v>500</v>
      </c>
      <c r="L34" s="137"/>
    </row>
    <row r="35" spans="1:12" ht="12.75" customHeight="1" x14ac:dyDescent="0.3">
      <c r="A35" s="124">
        <v>54112</v>
      </c>
      <c r="B35" s="125" t="s">
        <v>36</v>
      </c>
      <c r="C35" s="126">
        <v>2500</v>
      </c>
      <c r="D35" s="126">
        <v>6.66</v>
      </c>
      <c r="E35" s="122">
        <f t="shared" si="0"/>
        <v>2506.66</v>
      </c>
      <c r="F35" s="122">
        <v>6.66</v>
      </c>
      <c r="G35" s="122">
        <v>0</v>
      </c>
      <c r="H35" s="123">
        <f t="shared" si="1"/>
        <v>2500</v>
      </c>
      <c r="L35" s="137"/>
    </row>
    <row r="36" spans="1:12" ht="12.75" customHeight="1" x14ac:dyDescent="0.3">
      <c r="A36" s="124">
        <v>54113</v>
      </c>
      <c r="B36" s="125" t="s">
        <v>37</v>
      </c>
      <c r="C36" s="126">
        <v>1060</v>
      </c>
      <c r="D36" s="126">
        <v>0</v>
      </c>
      <c r="E36" s="122">
        <f t="shared" si="0"/>
        <v>1060</v>
      </c>
      <c r="F36" s="122">
        <v>0</v>
      </c>
      <c r="G36" s="122">
        <v>0</v>
      </c>
      <c r="H36" s="123">
        <f t="shared" si="1"/>
        <v>1060</v>
      </c>
      <c r="L36" s="137"/>
    </row>
    <row r="37" spans="1:12" ht="12.75" customHeight="1" x14ac:dyDescent="0.3">
      <c r="A37" s="124">
        <v>54114</v>
      </c>
      <c r="B37" s="125" t="s">
        <v>38</v>
      </c>
      <c r="C37" s="126">
        <v>4000</v>
      </c>
      <c r="D37" s="126">
        <v>185.3</v>
      </c>
      <c r="E37" s="122">
        <f t="shared" si="0"/>
        <v>4185.3</v>
      </c>
      <c r="F37" s="122">
        <v>185.3</v>
      </c>
      <c r="G37" s="122">
        <v>0</v>
      </c>
      <c r="H37" s="123">
        <f t="shared" si="1"/>
        <v>4000</v>
      </c>
    </row>
    <row r="38" spans="1:12" ht="12.75" customHeight="1" x14ac:dyDescent="0.3">
      <c r="A38" s="124">
        <v>54115</v>
      </c>
      <c r="B38" s="125" t="s">
        <v>39</v>
      </c>
      <c r="C38" s="126">
        <v>3100</v>
      </c>
      <c r="D38" s="126">
        <v>66.900000000000006</v>
      </c>
      <c r="E38" s="122">
        <f t="shared" si="0"/>
        <v>3166.9</v>
      </c>
      <c r="F38" s="122">
        <v>66.900000000000006</v>
      </c>
      <c r="G38" s="122">
        <v>0</v>
      </c>
      <c r="H38" s="123">
        <f t="shared" si="1"/>
        <v>3100</v>
      </c>
    </row>
    <row r="39" spans="1:12" ht="12.75" customHeight="1" x14ac:dyDescent="0.3">
      <c r="A39" s="124">
        <v>54116</v>
      </c>
      <c r="B39" s="125" t="s">
        <v>40</v>
      </c>
      <c r="C39" s="126">
        <v>800</v>
      </c>
      <c r="D39" s="126">
        <v>0</v>
      </c>
      <c r="E39" s="122">
        <f t="shared" si="0"/>
        <v>800</v>
      </c>
      <c r="F39" s="122">
        <v>0</v>
      </c>
      <c r="G39" s="122">
        <v>0</v>
      </c>
      <c r="H39" s="123">
        <f t="shared" si="1"/>
        <v>800</v>
      </c>
    </row>
    <row r="40" spans="1:12" ht="12.75" customHeight="1" x14ac:dyDescent="0.3">
      <c r="A40" s="124">
        <v>54118</v>
      </c>
      <c r="B40" s="125" t="s">
        <v>41</v>
      </c>
      <c r="C40" s="126">
        <v>1300</v>
      </c>
      <c r="D40" s="126">
        <v>205.24</v>
      </c>
      <c r="E40" s="122">
        <f t="shared" si="0"/>
        <v>1505.24</v>
      </c>
      <c r="F40" s="122">
        <v>205.24</v>
      </c>
      <c r="G40" s="122">
        <v>0</v>
      </c>
      <c r="H40" s="123">
        <f t="shared" si="1"/>
        <v>1300</v>
      </c>
    </row>
    <row r="41" spans="1:12" ht="12.75" customHeight="1" x14ac:dyDescent="0.3">
      <c r="A41" s="124">
        <v>54119</v>
      </c>
      <c r="B41" s="125" t="s">
        <v>42</v>
      </c>
      <c r="C41" s="126">
        <v>2100</v>
      </c>
      <c r="D41" s="126">
        <v>2.82</v>
      </c>
      <c r="E41" s="122">
        <f t="shared" si="0"/>
        <v>2102.8200000000002</v>
      </c>
      <c r="F41" s="122">
        <v>2.82</v>
      </c>
      <c r="G41" s="122">
        <v>0</v>
      </c>
      <c r="H41" s="123">
        <f t="shared" si="1"/>
        <v>2100</v>
      </c>
    </row>
    <row r="42" spans="1:12" ht="12.75" customHeight="1" thickBot="1" x14ac:dyDescent="0.35">
      <c r="A42" s="138">
        <v>54199</v>
      </c>
      <c r="B42" s="139" t="s">
        <v>43</v>
      </c>
      <c r="C42" s="140">
        <v>560050</v>
      </c>
      <c r="D42" s="140">
        <v>-1480.45</v>
      </c>
      <c r="E42" s="122">
        <f t="shared" si="0"/>
        <v>558569.55000000005</v>
      </c>
      <c r="F42" s="122">
        <v>516375.55</v>
      </c>
      <c r="G42" s="122">
        <v>0</v>
      </c>
      <c r="H42" s="123">
        <f t="shared" si="1"/>
        <v>42194.000000000058</v>
      </c>
    </row>
    <row r="43" spans="1:12" ht="14.25" customHeight="1" thickBot="1" x14ac:dyDescent="0.35">
      <c r="A43" s="141"/>
      <c r="B43" s="142" t="s">
        <v>44</v>
      </c>
      <c r="C43" s="143">
        <f t="shared" ref="C43:H43" si="3">SUM(C25:C42)</f>
        <v>756925</v>
      </c>
      <c r="D43" s="143">
        <f t="shared" si="3"/>
        <v>-4506.3099999999995</v>
      </c>
      <c r="E43" s="143">
        <f t="shared" si="3"/>
        <v>752418.69000000006</v>
      </c>
      <c r="F43" s="143">
        <f t="shared" si="3"/>
        <v>534771.77</v>
      </c>
      <c r="G43" s="143">
        <f t="shared" si="3"/>
        <v>0</v>
      </c>
      <c r="H43" s="144">
        <f t="shared" si="3"/>
        <v>217646.92000000004</v>
      </c>
    </row>
    <row r="44" spans="1:12" ht="12.75" customHeight="1" x14ac:dyDescent="0.3">
      <c r="A44" s="145"/>
      <c r="B44" s="146"/>
      <c r="C44" s="147"/>
      <c r="D44" s="147"/>
      <c r="E44" s="147"/>
      <c r="F44" s="147"/>
      <c r="G44" s="147"/>
      <c r="H44" s="148"/>
    </row>
    <row r="45" spans="1:12" ht="12.75" customHeight="1" x14ac:dyDescent="0.3">
      <c r="A45" s="145"/>
      <c r="B45" s="146"/>
      <c r="C45" s="147"/>
      <c r="D45" s="147"/>
      <c r="E45" s="147"/>
      <c r="F45" s="147"/>
      <c r="G45" s="147"/>
      <c r="H45" s="148"/>
    </row>
    <row r="46" spans="1:12" ht="12.75" customHeight="1" thickBot="1" x14ac:dyDescent="0.35">
      <c r="A46" s="145"/>
      <c r="B46" s="146"/>
      <c r="C46" s="147"/>
      <c r="D46" s="147"/>
      <c r="E46" s="147"/>
      <c r="F46" s="147"/>
      <c r="G46" s="147"/>
      <c r="H46" s="148"/>
    </row>
    <row r="47" spans="1:12" ht="12.75" customHeight="1" thickBot="1" x14ac:dyDescent="0.35">
      <c r="A47" s="113" t="s">
        <v>5</v>
      </c>
      <c r="B47" s="114" t="s">
        <v>6</v>
      </c>
      <c r="C47" s="149" t="s">
        <v>7</v>
      </c>
      <c r="D47" s="115" t="s">
        <v>8</v>
      </c>
      <c r="E47" s="150" t="s">
        <v>45</v>
      </c>
      <c r="F47" s="151" t="s">
        <v>10</v>
      </c>
      <c r="G47" s="152" t="s">
        <v>11</v>
      </c>
      <c r="H47" s="153" t="s">
        <v>12</v>
      </c>
    </row>
    <row r="48" spans="1:12" ht="12.75" customHeight="1" x14ac:dyDescent="0.3">
      <c r="A48" s="154">
        <v>54201</v>
      </c>
      <c r="B48" s="155" t="s">
        <v>46</v>
      </c>
      <c r="C48" s="156">
        <v>167480</v>
      </c>
      <c r="D48" s="156">
        <v>-7810.5</v>
      </c>
      <c r="E48" s="122">
        <f t="shared" ref="E48:E71" si="4">C48+D48</f>
        <v>159669.5</v>
      </c>
      <c r="F48" s="122">
        <v>23714.09</v>
      </c>
      <c r="G48" s="122">
        <v>0</v>
      </c>
      <c r="H48" s="123">
        <f t="shared" ref="H48:H86" si="5">((E48-F48)-G48)</f>
        <v>135955.41</v>
      </c>
    </row>
    <row r="49" spans="1:8" ht="12.75" customHeight="1" x14ac:dyDescent="0.3">
      <c r="A49" s="124">
        <v>54202</v>
      </c>
      <c r="B49" s="125" t="s">
        <v>47</v>
      </c>
      <c r="C49" s="126">
        <v>41600</v>
      </c>
      <c r="D49" s="126">
        <v>0</v>
      </c>
      <c r="E49" s="122">
        <f t="shared" si="4"/>
        <v>41600</v>
      </c>
      <c r="F49" s="122">
        <v>4454.53</v>
      </c>
      <c r="G49" s="122">
        <v>0</v>
      </c>
      <c r="H49" s="123">
        <f t="shared" si="5"/>
        <v>37145.47</v>
      </c>
    </row>
    <row r="50" spans="1:8" ht="12.75" customHeight="1" x14ac:dyDescent="0.3">
      <c r="A50" s="138">
        <v>54203</v>
      </c>
      <c r="B50" s="139" t="s">
        <v>48</v>
      </c>
      <c r="C50" s="140">
        <v>166593</v>
      </c>
      <c r="D50" s="140">
        <v>12307.9</v>
      </c>
      <c r="E50" s="122">
        <f t="shared" si="4"/>
        <v>178900.9</v>
      </c>
      <c r="F50" s="122">
        <v>24839.73</v>
      </c>
      <c r="G50" s="122">
        <v>0</v>
      </c>
      <c r="H50" s="123">
        <f t="shared" si="5"/>
        <v>154061.16999999998</v>
      </c>
    </row>
    <row r="51" spans="1:8" ht="12.75" customHeight="1" x14ac:dyDescent="0.3">
      <c r="A51" s="124">
        <v>54204</v>
      </c>
      <c r="B51" s="125" t="s">
        <v>49</v>
      </c>
      <c r="C51" s="126">
        <v>1200</v>
      </c>
      <c r="D51" s="126">
        <v>0</v>
      </c>
      <c r="E51" s="122">
        <f t="shared" si="4"/>
        <v>1200</v>
      </c>
      <c r="F51" s="122">
        <v>0</v>
      </c>
      <c r="G51" s="122">
        <v>0</v>
      </c>
      <c r="H51" s="123">
        <f t="shared" si="5"/>
        <v>1200</v>
      </c>
    </row>
    <row r="52" spans="1:8" ht="12.75" customHeight="1" x14ac:dyDescent="0.3">
      <c r="A52" s="157"/>
      <c r="B52" s="129" t="s">
        <v>44</v>
      </c>
      <c r="C52" s="131">
        <f>SUM(C48:C51)</f>
        <v>376873</v>
      </c>
      <c r="D52" s="131">
        <f>SUM(D48:D51)</f>
        <v>4497.3999999999996</v>
      </c>
      <c r="E52" s="131">
        <f>SUM(E48:E51)</f>
        <v>381370.4</v>
      </c>
      <c r="F52" s="131">
        <f>SUM(F48:F51)</f>
        <v>53008.35</v>
      </c>
      <c r="G52" s="131">
        <f>SUM(G48:G51)</f>
        <v>0</v>
      </c>
      <c r="H52" s="123">
        <f t="shared" si="5"/>
        <v>328362.05000000005</v>
      </c>
    </row>
    <row r="53" spans="1:8" ht="12.75" customHeight="1" x14ac:dyDescent="0.3">
      <c r="A53" s="124">
        <v>54301</v>
      </c>
      <c r="B53" s="125" t="s">
        <v>50</v>
      </c>
      <c r="C53" s="126">
        <v>26900</v>
      </c>
      <c r="D53" s="126">
        <v>1070.1199999999999</v>
      </c>
      <c r="E53" s="122">
        <f t="shared" si="4"/>
        <v>27970.12</v>
      </c>
      <c r="F53" s="122">
        <v>19238.419999999998</v>
      </c>
      <c r="G53" s="122">
        <v>0</v>
      </c>
      <c r="H53" s="123">
        <f t="shared" si="5"/>
        <v>8731.7000000000007</v>
      </c>
    </row>
    <row r="54" spans="1:8" ht="12.75" customHeight="1" x14ac:dyDescent="0.3">
      <c r="A54" s="120">
        <v>54302</v>
      </c>
      <c r="B54" s="121" t="s">
        <v>51</v>
      </c>
      <c r="C54" s="122">
        <v>63000</v>
      </c>
      <c r="D54" s="122">
        <v>-2502</v>
      </c>
      <c r="E54" s="122">
        <f t="shared" si="4"/>
        <v>60498</v>
      </c>
      <c r="F54" s="122">
        <v>47711.17</v>
      </c>
      <c r="G54" s="122">
        <v>0</v>
      </c>
      <c r="H54" s="123">
        <f t="shared" si="5"/>
        <v>12786.830000000002</v>
      </c>
    </row>
    <row r="55" spans="1:8" ht="12.75" customHeight="1" x14ac:dyDescent="0.3">
      <c r="A55" s="124">
        <v>54304</v>
      </c>
      <c r="B55" s="125" t="s">
        <v>52</v>
      </c>
      <c r="C55" s="126">
        <v>0</v>
      </c>
      <c r="D55" s="126">
        <v>0</v>
      </c>
      <c r="E55" s="122">
        <f t="shared" si="4"/>
        <v>0</v>
      </c>
      <c r="F55" s="122">
        <v>0</v>
      </c>
      <c r="G55" s="122">
        <v>0</v>
      </c>
      <c r="H55" s="123">
        <f t="shared" si="5"/>
        <v>0</v>
      </c>
    </row>
    <row r="56" spans="1:8" ht="12.75" customHeight="1" x14ac:dyDescent="0.3">
      <c r="A56" s="124">
        <v>54305</v>
      </c>
      <c r="B56" s="125" t="s">
        <v>53</v>
      </c>
      <c r="C56" s="126">
        <v>20000</v>
      </c>
      <c r="D56" s="126">
        <v>-3575.03</v>
      </c>
      <c r="E56" s="122">
        <f t="shared" si="4"/>
        <v>16424.97</v>
      </c>
      <c r="F56" s="122">
        <v>336</v>
      </c>
      <c r="G56" s="122">
        <v>0</v>
      </c>
      <c r="H56" s="123">
        <f t="shared" si="5"/>
        <v>16088.970000000001</v>
      </c>
    </row>
    <row r="57" spans="1:8" ht="12.75" customHeight="1" x14ac:dyDescent="0.3">
      <c r="A57" s="124">
        <v>54306</v>
      </c>
      <c r="B57" s="125" t="s">
        <v>54</v>
      </c>
      <c r="C57" s="126">
        <v>4500</v>
      </c>
      <c r="D57" s="126">
        <v>1500</v>
      </c>
      <c r="E57" s="122">
        <f t="shared" si="4"/>
        <v>6000</v>
      </c>
      <c r="F57" s="122">
        <v>6000</v>
      </c>
      <c r="G57" s="122">
        <v>0</v>
      </c>
      <c r="H57" s="123">
        <f t="shared" si="5"/>
        <v>0</v>
      </c>
    </row>
    <row r="58" spans="1:8" ht="12.75" customHeight="1" x14ac:dyDescent="0.3">
      <c r="A58" s="124">
        <v>54307</v>
      </c>
      <c r="B58" s="125" t="s">
        <v>55</v>
      </c>
      <c r="C58" s="126">
        <v>6500</v>
      </c>
      <c r="D58" s="126">
        <v>1002</v>
      </c>
      <c r="E58" s="122">
        <f t="shared" si="4"/>
        <v>7502</v>
      </c>
      <c r="F58" s="122">
        <v>7374</v>
      </c>
      <c r="G58" s="122">
        <v>0</v>
      </c>
      <c r="H58" s="123">
        <f t="shared" si="5"/>
        <v>128</v>
      </c>
    </row>
    <row r="59" spans="1:8" ht="12.75" customHeight="1" x14ac:dyDescent="0.3">
      <c r="A59" s="124">
        <v>54308</v>
      </c>
      <c r="B59" s="125" t="s">
        <v>56</v>
      </c>
      <c r="C59" s="126">
        <v>500</v>
      </c>
      <c r="D59" s="126">
        <v>24</v>
      </c>
      <c r="E59" s="122">
        <f t="shared" si="4"/>
        <v>524</v>
      </c>
      <c r="F59" s="122">
        <v>24</v>
      </c>
      <c r="G59" s="122">
        <v>0</v>
      </c>
      <c r="H59" s="123">
        <f t="shared" si="5"/>
        <v>500</v>
      </c>
    </row>
    <row r="60" spans="1:8" ht="12.75" customHeight="1" x14ac:dyDescent="0.3">
      <c r="A60" s="124">
        <v>54313</v>
      </c>
      <c r="B60" s="125" t="s">
        <v>57</v>
      </c>
      <c r="C60" s="126">
        <v>17580</v>
      </c>
      <c r="D60" s="126">
        <v>420</v>
      </c>
      <c r="E60" s="122">
        <f t="shared" si="4"/>
        <v>18000</v>
      </c>
      <c r="F60" s="122">
        <v>420</v>
      </c>
      <c r="G60" s="122">
        <v>0</v>
      </c>
      <c r="H60" s="123">
        <f t="shared" si="5"/>
        <v>17580</v>
      </c>
    </row>
    <row r="61" spans="1:8" ht="12.75" customHeight="1" x14ac:dyDescent="0.3">
      <c r="A61" s="124">
        <v>54314</v>
      </c>
      <c r="B61" s="125" t="s">
        <v>58</v>
      </c>
      <c r="C61" s="126">
        <v>0</v>
      </c>
      <c r="D61" s="126">
        <v>3343.75</v>
      </c>
      <c r="E61" s="122">
        <f t="shared" si="4"/>
        <v>3343.75</v>
      </c>
      <c r="F61" s="122">
        <v>3343.75</v>
      </c>
      <c r="G61" s="122">
        <v>0</v>
      </c>
      <c r="H61" s="123">
        <f t="shared" si="5"/>
        <v>0</v>
      </c>
    </row>
    <row r="62" spans="1:8" ht="12.75" customHeight="1" x14ac:dyDescent="0.3">
      <c r="A62" s="124">
        <v>54316</v>
      </c>
      <c r="B62" s="125" t="s">
        <v>59</v>
      </c>
      <c r="C62" s="126">
        <v>22500</v>
      </c>
      <c r="D62" s="126">
        <v>-1626.12</v>
      </c>
      <c r="E62" s="122">
        <f t="shared" si="4"/>
        <v>20873.88</v>
      </c>
      <c r="F62" s="122">
        <v>0</v>
      </c>
      <c r="G62" s="122">
        <v>0</v>
      </c>
      <c r="H62" s="123">
        <f t="shared" si="5"/>
        <v>20873.88</v>
      </c>
    </row>
    <row r="63" spans="1:8" ht="12.75" customHeight="1" x14ac:dyDescent="0.3">
      <c r="A63" s="124">
        <v>54317</v>
      </c>
      <c r="B63" s="125" t="s">
        <v>60</v>
      </c>
      <c r="C63" s="126">
        <v>600670</v>
      </c>
      <c r="D63" s="126">
        <v>-5967.4</v>
      </c>
      <c r="E63" s="122">
        <f t="shared" si="4"/>
        <v>594702.6</v>
      </c>
      <c r="F63" s="122">
        <v>585064.92000000004</v>
      </c>
      <c r="G63" s="122">
        <v>0</v>
      </c>
      <c r="H63" s="123">
        <f t="shared" si="5"/>
        <v>9637.6799999999348</v>
      </c>
    </row>
    <row r="64" spans="1:8" ht="12.75" customHeight="1" x14ac:dyDescent="0.3">
      <c r="A64" s="124">
        <v>54399</v>
      </c>
      <c r="B64" s="125" t="s">
        <v>61</v>
      </c>
      <c r="C64" s="126">
        <v>5044880</v>
      </c>
      <c r="D64" s="126">
        <v>6014.56</v>
      </c>
      <c r="E64" s="122">
        <f t="shared" si="4"/>
        <v>5050894.5599999996</v>
      </c>
      <c r="F64" s="122">
        <v>49614.83</v>
      </c>
      <c r="G64" s="122">
        <v>0</v>
      </c>
      <c r="H64" s="123">
        <f t="shared" si="5"/>
        <v>5001279.7299999995</v>
      </c>
    </row>
    <row r="65" spans="1:11" ht="12.75" customHeight="1" x14ac:dyDescent="0.3">
      <c r="A65" s="157"/>
      <c r="B65" s="129" t="s">
        <v>44</v>
      </c>
      <c r="C65" s="131">
        <f>SUM(C53:C64)</f>
        <v>5807030</v>
      </c>
      <c r="D65" s="131">
        <f>SUM(D53:D64)</f>
        <v>-296.11999999999898</v>
      </c>
      <c r="E65" s="131">
        <f>SUM(E53:E64)</f>
        <v>5806733.8799999999</v>
      </c>
      <c r="F65" s="131">
        <f>SUM(F53:F64)</f>
        <v>719127.09</v>
      </c>
      <c r="G65" s="131">
        <f>SUM(G53:G64)</f>
        <v>0</v>
      </c>
      <c r="H65" s="158">
        <f t="shared" si="5"/>
        <v>5087606.79</v>
      </c>
    </row>
    <row r="66" spans="1:11" ht="12.75" customHeight="1" x14ac:dyDescent="0.3">
      <c r="A66" s="124">
        <v>54402</v>
      </c>
      <c r="B66" s="125" t="s">
        <v>62</v>
      </c>
      <c r="C66" s="126">
        <v>6000</v>
      </c>
      <c r="D66" s="126">
        <v>-265</v>
      </c>
      <c r="E66" s="122">
        <f t="shared" si="4"/>
        <v>5735</v>
      </c>
      <c r="F66" s="122">
        <v>0</v>
      </c>
      <c r="G66" s="126">
        <v>0</v>
      </c>
      <c r="H66" s="123">
        <f t="shared" si="5"/>
        <v>5735</v>
      </c>
    </row>
    <row r="67" spans="1:11" ht="12.75" customHeight="1" x14ac:dyDescent="0.3">
      <c r="A67" s="124">
        <v>54403</v>
      </c>
      <c r="B67" s="125" t="s">
        <v>63</v>
      </c>
      <c r="C67" s="126">
        <v>11400</v>
      </c>
      <c r="D67" s="126">
        <v>0</v>
      </c>
      <c r="E67" s="122">
        <f t="shared" si="4"/>
        <v>11400</v>
      </c>
      <c r="F67" s="122">
        <v>1137</v>
      </c>
      <c r="G67" s="122">
        <v>0</v>
      </c>
      <c r="H67" s="123">
        <f t="shared" si="5"/>
        <v>10263</v>
      </c>
    </row>
    <row r="68" spans="1:11" ht="12.75" customHeight="1" x14ac:dyDescent="0.3">
      <c r="A68" s="124">
        <v>54404</v>
      </c>
      <c r="B68" s="125" t="s">
        <v>64</v>
      </c>
      <c r="C68" s="126">
        <v>12000</v>
      </c>
      <c r="D68" s="126">
        <v>0</v>
      </c>
      <c r="E68" s="122">
        <f t="shared" si="4"/>
        <v>12000</v>
      </c>
      <c r="F68" s="122">
        <v>0</v>
      </c>
      <c r="G68" s="122">
        <v>0</v>
      </c>
      <c r="H68" s="123">
        <f t="shared" si="5"/>
        <v>12000</v>
      </c>
    </row>
    <row r="69" spans="1:11" ht="12.75" customHeight="1" x14ac:dyDescent="0.3">
      <c r="A69" s="157"/>
      <c r="B69" s="129" t="s">
        <v>44</v>
      </c>
      <c r="C69" s="131">
        <f>SUM(C66:C68)</f>
        <v>29400</v>
      </c>
      <c r="D69" s="131">
        <f>SUM(D66:D68)</f>
        <v>-265</v>
      </c>
      <c r="E69" s="131">
        <f>SUM(E66:E68)</f>
        <v>29135</v>
      </c>
      <c r="F69" s="131">
        <f>SUM(F66:F68)</f>
        <v>1137</v>
      </c>
      <c r="G69" s="131">
        <f>SUM(G66:G68)</f>
        <v>0</v>
      </c>
      <c r="H69" s="158">
        <f t="shared" si="5"/>
        <v>27998</v>
      </c>
    </row>
    <row r="70" spans="1:11" ht="12.75" customHeight="1" x14ac:dyDescent="0.3">
      <c r="A70" s="124">
        <v>54505</v>
      </c>
      <c r="B70" s="125" t="s">
        <v>65</v>
      </c>
      <c r="C70" s="126">
        <v>7000</v>
      </c>
      <c r="D70" s="126">
        <v>0</v>
      </c>
      <c r="E70" s="122">
        <f t="shared" si="4"/>
        <v>7000</v>
      </c>
      <c r="F70" s="122">
        <v>0</v>
      </c>
      <c r="G70" s="122">
        <v>0</v>
      </c>
      <c r="H70" s="123">
        <f t="shared" si="5"/>
        <v>7000</v>
      </c>
    </row>
    <row r="71" spans="1:11" ht="12.75" customHeight="1" x14ac:dyDescent="0.3">
      <c r="A71" s="124">
        <v>54599</v>
      </c>
      <c r="B71" s="125" t="s">
        <v>66</v>
      </c>
      <c r="C71" s="126">
        <v>0</v>
      </c>
      <c r="D71" s="126">
        <v>0</v>
      </c>
      <c r="E71" s="122">
        <f t="shared" si="4"/>
        <v>0</v>
      </c>
      <c r="F71" s="122">
        <v>0</v>
      </c>
      <c r="G71" s="122">
        <v>0</v>
      </c>
      <c r="H71" s="123">
        <f t="shared" si="5"/>
        <v>0</v>
      </c>
    </row>
    <row r="72" spans="1:11" ht="12.75" customHeight="1" thickBot="1" x14ac:dyDescent="0.35">
      <c r="A72" s="159"/>
      <c r="B72" s="160" t="s">
        <v>44</v>
      </c>
      <c r="C72" s="161">
        <f>SUM(C70:C71)</f>
        <v>7000</v>
      </c>
      <c r="D72" s="161">
        <f>SUM(D70:D71)</f>
        <v>0</v>
      </c>
      <c r="E72" s="161">
        <f>SUM(E70:E71)</f>
        <v>7000</v>
      </c>
      <c r="F72" s="161">
        <f>SUM(F70:F71)</f>
        <v>0</v>
      </c>
      <c r="G72" s="161">
        <f>SUM(G70:G71)</f>
        <v>0</v>
      </c>
      <c r="H72" s="162">
        <f t="shared" si="5"/>
        <v>7000</v>
      </c>
    </row>
    <row r="73" spans="1:11" ht="15" customHeight="1" thickBot="1" x14ac:dyDescent="0.35">
      <c r="A73" s="163"/>
      <c r="B73" s="142" t="s">
        <v>25</v>
      </c>
      <c r="C73" s="143">
        <f>+C72+C69+C65+C52+C43</f>
        <v>6977228</v>
      </c>
      <c r="D73" s="143">
        <f>+D72+D69+D65+D52+D43</f>
        <v>-570.02999999999884</v>
      </c>
      <c r="E73" s="164">
        <f>+E72+E69+E65+E52+E43</f>
        <v>6976657.9700000007</v>
      </c>
      <c r="F73" s="165">
        <f>+F72+F69+F65+F52+F43</f>
        <v>1308044.21</v>
      </c>
      <c r="G73" s="166">
        <f>+G72+G69+G65+G52+G43</f>
        <v>0</v>
      </c>
      <c r="H73" s="167">
        <f t="shared" si="5"/>
        <v>5668613.7600000007</v>
      </c>
      <c r="J73" s="168"/>
      <c r="K73" s="169"/>
    </row>
    <row r="74" spans="1:11" ht="12.75" customHeight="1" x14ac:dyDescent="0.3">
      <c r="A74" s="120">
        <v>55599</v>
      </c>
      <c r="B74" s="121" t="s">
        <v>67</v>
      </c>
      <c r="C74" s="122">
        <v>4710</v>
      </c>
      <c r="D74" s="122">
        <v>0</v>
      </c>
      <c r="E74" s="122">
        <f t="shared" ref="E74" si="6">C74+D74</f>
        <v>4710</v>
      </c>
      <c r="F74" s="122">
        <v>3046.77</v>
      </c>
      <c r="G74" s="122">
        <v>0</v>
      </c>
      <c r="H74" s="123">
        <f t="shared" si="5"/>
        <v>1663.23</v>
      </c>
    </row>
    <row r="75" spans="1:11" ht="12.75" customHeight="1" x14ac:dyDescent="0.3">
      <c r="A75" s="157"/>
      <c r="B75" s="129" t="s">
        <v>44</v>
      </c>
      <c r="C75" s="131">
        <f>SUM(C74)</f>
        <v>4710</v>
      </c>
      <c r="D75" s="131">
        <f>SUM(D74)</f>
        <v>0</v>
      </c>
      <c r="E75" s="131">
        <f>SUM(E74)</f>
        <v>4710</v>
      </c>
      <c r="F75" s="131">
        <f>SUM(F74)</f>
        <v>3046.77</v>
      </c>
      <c r="G75" s="131">
        <f>SUM(G74)</f>
        <v>0</v>
      </c>
      <c r="H75" s="158">
        <f t="shared" si="5"/>
        <v>1663.23</v>
      </c>
    </row>
    <row r="76" spans="1:11" ht="13.5" customHeight="1" x14ac:dyDescent="0.3">
      <c r="A76" s="124">
        <v>55601</v>
      </c>
      <c r="B76" s="125" t="s">
        <v>68</v>
      </c>
      <c r="C76" s="170">
        <v>40650</v>
      </c>
      <c r="D76" s="126">
        <v>4744.88</v>
      </c>
      <c r="E76" s="122">
        <f t="shared" ref="E76:E78" si="7">C76+D76</f>
        <v>45394.879999999997</v>
      </c>
      <c r="F76" s="122">
        <v>45394.879999999997</v>
      </c>
      <c r="G76" s="122">
        <v>0</v>
      </c>
      <c r="H76" s="123">
        <f t="shared" si="5"/>
        <v>0</v>
      </c>
    </row>
    <row r="77" spans="1:11" ht="13.5" customHeight="1" x14ac:dyDescent="0.3">
      <c r="A77" s="124">
        <v>55602</v>
      </c>
      <c r="B77" s="125" t="s">
        <v>69</v>
      </c>
      <c r="C77" s="170">
        <v>43600</v>
      </c>
      <c r="D77" s="126">
        <v>-4174.8500000000004</v>
      </c>
      <c r="E77" s="122">
        <f t="shared" si="7"/>
        <v>39425.15</v>
      </c>
      <c r="F77" s="122">
        <v>39425.15</v>
      </c>
      <c r="G77" s="122">
        <v>0</v>
      </c>
      <c r="H77" s="123">
        <f t="shared" si="5"/>
        <v>0</v>
      </c>
    </row>
    <row r="78" spans="1:11" ht="15" customHeight="1" x14ac:dyDescent="0.3">
      <c r="A78" s="124">
        <v>55603</v>
      </c>
      <c r="B78" s="125" t="s">
        <v>70</v>
      </c>
      <c r="C78" s="170">
        <v>25</v>
      </c>
      <c r="D78" s="126">
        <v>0</v>
      </c>
      <c r="E78" s="122">
        <f t="shared" si="7"/>
        <v>25</v>
      </c>
      <c r="F78" s="122">
        <v>25</v>
      </c>
      <c r="G78" s="126">
        <v>0</v>
      </c>
      <c r="H78" s="123">
        <f t="shared" si="5"/>
        <v>0</v>
      </c>
    </row>
    <row r="79" spans="1:11" ht="12.75" customHeight="1" x14ac:dyDescent="0.3">
      <c r="A79" s="157"/>
      <c r="B79" s="129" t="s">
        <v>44</v>
      </c>
      <c r="C79" s="131">
        <f>SUM(C76:C78)</f>
        <v>84275</v>
      </c>
      <c r="D79" s="131">
        <f>SUM(D76:D77)</f>
        <v>570.02999999999975</v>
      </c>
      <c r="E79" s="131">
        <f>SUM(E76:E78)</f>
        <v>84845.03</v>
      </c>
      <c r="F79" s="131">
        <f>SUM(F76:F78)</f>
        <v>84845.03</v>
      </c>
      <c r="G79" s="131">
        <f>SUM(G76:G78)</f>
        <v>0</v>
      </c>
      <c r="H79" s="158">
        <f t="shared" si="5"/>
        <v>0</v>
      </c>
      <c r="I79" s="171"/>
    </row>
    <row r="80" spans="1:11" ht="12.75" customHeight="1" x14ac:dyDescent="0.3">
      <c r="A80" s="172"/>
      <c r="B80" s="129" t="s">
        <v>25</v>
      </c>
      <c r="C80" s="131">
        <f>+C79+C75</f>
        <v>88985</v>
      </c>
      <c r="D80" s="131">
        <f>+D75+D79</f>
        <v>570.02999999999975</v>
      </c>
      <c r="E80" s="132">
        <f>+E79+E75</f>
        <v>89555.03</v>
      </c>
      <c r="F80" s="133">
        <f>+F79+F75</f>
        <v>87891.8</v>
      </c>
      <c r="G80" s="134">
        <f>+G75+G79</f>
        <v>0</v>
      </c>
      <c r="H80" s="173">
        <f t="shared" si="5"/>
        <v>1663.2299999999959</v>
      </c>
      <c r="I80" s="171"/>
    </row>
    <row r="81" spans="1:9" s="176" customFormat="1" ht="12.75" customHeight="1" x14ac:dyDescent="0.3">
      <c r="A81" s="124">
        <v>56303</v>
      </c>
      <c r="B81" s="125" t="s">
        <v>71</v>
      </c>
      <c r="C81" s="126">
        <v>4000</v>
      </c>
      <c r="D81" s="126">
        <v>0</v>
      </c>
      <c r="E81" s="122">
        <f t="shared" ref="E81:E82" si="8">C81+D81</f>
        <v>4000</v>
      </c>
      <c r="F81" s="122">
        <v>0</v>
      </c>
      <c r="G81" s="126">
        <v>0</v>
      </c>
      <c r="H81" s="174">
        <f t="shared" si="5"/>
        <v>4000</v>
      </c>
      <c r="I81" s="175"/>
    </row>
    <row r="82" spans="1:9" s="176" customFormat="1" ht="12.75" customHeight="1" x14ac:dyDescent="0.3">
      <c r="A82" s="124">
        <v>56304</v>
      </c>
      <c r="B82" s="125" t="s">
        <v>72</v>
      </c>
      <c r="C82" s="126">
        <v>0</v>
      </c>
      <c r="D82" s="126">
        <v>0</v>
      </c>
      <c r="E82" s="122">
        <f t="shared" si="8"/>
        <v>0</v>
      </c>
      <c r="F82" s="122">
        <v>0</v>
      </c>
      <c r="G82" s="126">
        <v>0</v>
      </c>
      <c r="H82" s="177">
        <f t="shared" si="5"/>
        <v>0</v>
      </c>
      <c r="I82" s="175"/>
    </row>
    <row r="83" spans="1:9" s="176" customFormat="1" ht="12.75" customHeight="1" x14ac:dyDescent="0.3">
      <c r="A83" s="157"/>
      <c r="B83" s="129" t="s">
        <v>44</v>
      </c>
      <c r="C83" s="131">
        <f>C82+C81</f>
        <v>4000</v>
      </c>
      <c r="D83" s="131">
        <f>SUM(D81:D82)</f>
        <v>0</v>
      </c>
      <c r="E83" s="131">
        <f>SUM(E81:E82)</f>
        <v>4000</v>
      </c>
      <c r="F83" s="131">
        <f>SUM(F81:F82)</f>
        <v>0</v>
      </c>
      <c r="G83" s="131">
        <f t="shared" ref="G83:H83" si="9">SUM(G81:G82)</f>
        <v>0</v>
      </c>
      <c r="H83" s="192">
        <f t="shared" si="9"/>
        <v>4000</v>
      </c>
      <c r="I83" s="175"/>
    </row>
    <row r="84" spans="1:9" s="176" customFormat="1" ht="12.75" customHeight="1" x14ac:dyDescent="0.3">
      <c r="A84" s="124">
        <v>56404</v>
      </c>
      <c r="B84" s="125" t="s">
        <v>73</v>
      </c>
      <c r="C84" s="126">
        <v>5500</v>
      </c>
      <c r="D84" s="126">
        <v>0</v>
      </c>
      <c r="E84" s="122">
        <f t="shared" ref="E84" si="10">C84+D84</f>
        <v>5500</v>
      </c>
      <c r="F84" s="122">
        <v>5500</v>
      </c>
      <c r="G84" s="126">
        <v>0</v>
      </c>
      <c r="H84" s="174">
        <f t="shared" si="5"/>
        <v>0</v>
      </c>
      <c r="I84" s="175"/>
    </row>
    <row r="85" spans="1:9" s="176" customFormat="1" ht="13.5" customHeight="1" thickBot="1" x14ac:dyDescent="0.35">
      <c r="A85" s="159"/>
      <c r="B85" s="160" t="s">
        <v>44</v>
      </c>
      <c r="C85" s="161">
        <f>SUM(C84)</f>
        <v>5500</v>
      </c>
      <c r="D85" s="161">
        <f>SUM(D84)</f>
        <v>0</v>
      </c>
      <c r="E85" s="161">
        <f>SUM(E84)</f>
        <v>5500</v>
      </c>
      <c r="F85" s="161">
        <f>SUM(F84)</f>
        <v>5500</v>
      </c>
      <c r="G85" s="161">
        <f>SUM(G84)</f>
        <v>0</v>
      </c>
      <c r="H85" s="178">
        <f t="shared" si="5"/>
        <v>0</v>
      </c>
      <c r="I85" s="175"/>
    </row>
    <row r="86" spans="1:9" s="176" customFormat="1" ht="15" customHeight="1" thickBot="1" x14ac:dyDescent="0.35">
      <c r="A86" s="163"/>
      <c r="B86" s="142" t="s">
        <v>25</v>
      </c>
      <c r="C86" s="143">
        <f t="shared" ref="C86:G86" si="11">+C83+C85</f>
        <v>9500</v>
      </c>
      <c r="D86" s="143">
        <f t="shared" si="11"/>
        <v>0</v>
      </c>
      <c r="E86" s="164">
        <f t="shared" si="11"/>
        <v>9500</v>
      </c>
      <c r="F86" s="165">
        <f t="shared" si="11"/>
        <v>5500</v>
      </c>
      <c r="G86" s="166">
        <f t="shared" si="11"/>
        <v>0</v>
      </c>
      <c r="H86" s="167">
        <f t="shared" si="5"/>
        <v>4000</v>
      </c>
      <c r="I86" s="175"/>
    </row>
    <row r="87" spans="1:9" s="176" customFormat="1" ht="12.75" customHeight="1" x14ac:dyDescent="0.3">
      <c r="A87" s="146"/>
      <c r="B87" s="146"/>
      <c r="C87" s="147"/>
      <c r="D87" s="147"/>
      <c r="E87" s="147"/>
      <c r="F87" s="147"/>
      <c r="G87" s="147"/>
      <c r="H87" s="147"/>
      <c r="I87" s="175"/>
    </row>
    <row r="88" spans="1:9" s="176" customFormat="1" ht="12.75" customHeight="1" x14ac:dyDescent="0.3">
      <c r="A88" s="146"/>
      <c r="B88" s="146"/>
      <c r="C88" s="147"/>
      <c r="D88" s="147"/>
      <c r="E88" s="147"/>
      <c r="F88" s="147"/>
      <c r="G88" s="147"/>
      <c r="H88" s="147"/>
      <c r="I88" s="175"/>
    </row>
    <row r="89" spans="1:9" s="176" customFormat="1" ht="12.75" customHeight="1" x14ac:dyDescent="0.3">
      <c r="A89" s="146"/>
      <c r="B89" s="146"/>
      <c r="C89" s="147"/>
      <c r="D89" s="147"/>
      <c r="E89" s="147"/>
      <c r="F89" s="147"/>
      <c r="G89" s="147"/>
      <c r="H89" s="147"/>
      <c r="I89" s="175"/>
    </row>
    <row r="90" spans="1:9" s="176" customFormat="1" ht="12.75" customHeight="1" thickBot="1" x14ac:dyDescent="0.35">
      <c r="A90" s="146"/>
      <c r="B90" s="146"/>
      <c r="C90" s="147"/>
      <c r="D90" s="147"/>
      <c r="E90" s="147"/>
      <c r="F90" s="147"/>
      <c r="G90" s="147"/>
      <c r="H90" s="147"/>
      <c r="I90" s="175"/>
    </row>
    <row r="91" spans="1:9" s="176" customFormat="1" ht="12.75" customHeight="1" thickBot="1" x14ac:dyDescent="0.35">
      <c r="A91" s="113" t="s">
        <v>5</v>
      </c>
      <c r="B91" s="114" t="s">
        <v>6</v>
      </c>
      <c r="C91" s="149" t="s">
        <v>7</v>
      </c>
      <c r="D91" s="115" t="s">
        <v>8</v>
      </c>
      <c r="E91" s="150" t="s">
        <v>45</v>
      </c>
      <c r="F91" s="151" t="s">
        <v>10</v>
      </c>
      <c r="G91" s="152" t="s">
        <v>11</v>
      </c>
      <c r="H91" s="179" t="s">
        <v>12</v>
      </c>
      <c r="I91" s="175"/>
    </row>
    <row r="92" spans="1:9" s="84" customFormat="1" ht="12.75" customHeight="1" x14ac:dyDescent="0.25">
      <c r="A92" s="180">
        <v>61101</v>
      </c>
      <c r="B92" s="181" t="s">
        <v>74</v>
      </c>
      <c r="C92" s="182">
        <v>3060</v>
      </c>
      <c r="D92" s="182">
        <v>0</v>
      </c>
      <c r="E92" s="122">
        <f t="shared" ref="E92:E100" si="12">C92+D92</f>
        <v>3060</v>
      </c>
      <c r="F92" s="156">
        <v>0</v>
      </c>
      <c r="G92" s="182">
        <v>0</v>
      </c>
      <c r="H92" s="123">
        <f t="shared" ref="H92:H103" si="13">((E92-F92)-G92)</f>
        <v>3060</v>
      </c>
      <c r="I92" s="83"/>
    </row>
    <row r="93" spans="1:9" s="84" customFormat="1" ht="12.75" customHeight="1" x14ac:dyDescent="0.25">
      <c r="A93" s="157">
        <v>61102</v>
      </c>
      <c r="B93" s="183" t="s">
        <v>75</v>
      </c>
      <c r="C93" s="127">
        <v>6760</v>
      </c>
      <c r="D93" s="127">
        <v>0</v>
      </c>
      <c r="E93" s="122">
        <f t="shared" si="12"/>
        <v>6760</v>
      </c>
      <c r="F93" s="122">
        <v>80</v>
      </c>
      <c r="G93" s="127">
        <v>0</v>
      </c>
      <c r="H93" s="123">
        <f t="shared" si="13"/>
        <v>6680</v>
      </c>
      <c r="I93" s="83"/>
    </row>
    <row r="94" spans="1:9" s="84" customFormat="1" ht="12.75" customHeight="1" x14ac:dyDescent="0.25">
      <c r="A94" s="157">
        <v>61103</v>
      </c>
      <c r="B94" s="183" t="s">
        <v>76</v>
      </c>
      <c r="C94" s="127">
        <v>500</v>
      </c>
      <c r="D94" s="127">
        <v>0</v>
      </c>
      <c r="E94" s="122">
        <f t="shared" si="12"/>
        <v>500</v>
      </c>
      <c r="F94" s="122">
        <v>0</v>
      </c>
      <c r="G94" s="127">
        <v>0</v>
      </c>
      <c r="H94" s="123">
        <f t="shared" si="13"/>
        <v>500</v>
      </c>
      <c r="I94" s="83"/>
    </row>
    <row r="95" spans="1:9" s="84" customFormat="1" ht="12.75" customHeight="1" x14ac:dyDescent="0.25">
      <c r="A95" s="157">
        <v>61104</v>
      </c>
      <c r="B95" s="183" t="s">
        <v>77</v>
      </c>
      <c r="C95" s="127">
        <v>16000</v>
      </c>
      <c r="D95" s="127">
        <v>0</v>
      </c>
      <c r="E95" s="122">
        <f t="shared" si="12"/>
        <v>16000</v>
      </c>
      <c r="F95" s="122">
        <v>0</v>
      </c>
      <c r="G95" s="127">
        <v>0</v>
      </c>
      <c r="H95" s="123">
        <f t="shared" si="13"/>
        <v>16000</v>
      </c>
      <c r="I95" s="83"/>
    </row>
    <row r="96" spans="1:9" s="84" customFormat="1" ht="12.75" customHeight="1" x14ac:dyDescent="0.25">
      <c r="A96" s="157">
        <v>61105</v>
      </c>
      <c r="B96" s="183" t="s">
        <v>78</v>
      </c>
      <c r="C96" s="127">
        <v>0</v>
      </c>
      <c r="D96" s="127">
        <v>0</v>
      </c>
      <c r="E96" s="122">
        <f t="shared" si="12"/>
        <v>0</v>
      </c>
      <c r="F96" s="122">
        <v>0</v>
      </c>
      <c r="G96" s="127">
        <v>0</v>
      </c>
      <c r="H96" s="123">
        <f t="shared" si="13"/>
        <v>0</v>
      </c>
      <c r="I96" s="83"/>
    </row>
    <row r="97" spans="1:11" s="176" customFormat="1" ht="12.75" customHeight="1" x14ac:dyDescent="0.3">
      <c r="A97" s="124">
        <v>61108</v>
      </c>
      <c r="B97" s="125" t="s">
        <v>41</v>
      </c>
      <c r="C97" s="126">
        <v>1000</v>
      </c>
      <c r="D97" s="126">
        <v>0</v>
      </c>
      <c r="E97" s="122">
        <f t="shared" si="12"/>
        <v>1000</v>
      </c>
      <c r="F97" s="122">
        <v>0</v>
      </c>
      <c r="G97" s="126">
        <v>0</v>
      </c>
      <c r="H97" s="123">
        <f t="shared" si="13"/>
        <v>1000</v>
      </c>
      <c r="I97" s="175"/>
    </row>
    <row r="98" spans="1:11" s="176" customFormat="1" ht="12.75" customHeight="1" x14ac:dyDescent="0.3">
      <c r="A98" s="124">
        <v>61199</v>
      </c>
      <c r="B98" s="125" t="s">
        <v>79</v>
      </c>
      <c r="C98" s="126">
        <v>0</v>
      </c>
      <c r="D98" s="126">
        <v>0</v>
      </c>
      <c r="E98" s="122">
        <f t="shared" si="12"/>
        <v>0</v>
      </c>
      <c r="F98" s="122">
        <v>0</v>
      </c>
      <c r="G98" s="126">
        <v>0</v>
      </c>
      <c r="H98" s="158">
        <f t="shared" si="13"/>
        <v>0</v>
      </c>
      <c r="I98" s="175"/>
    </row>
    <row r="99" spans="1:11" s="176" customFormat="1" ht="13.5" customHeight="1" x14ac:dyDescent="0.3">
      <c r="A99" s="157"/>
      <c r="B99" s="129" t="s">
        <v>44</v>
      </c>
      <c r="C99" s="131">
        <f t="shared" ref="C99:G99" si="14">SUM(C92:C98)</f>
        <v>27320</v>
      </c>
      <c r="D99" s="131">
        <f>SUM(D92:D98)</f>
        <v>0</v>
      </c>
      <c r="E99" s="131">
        <f t="shared" si="14"/>
        <v>27320</v>
      </c>
      <c r="F99" s="131">
        <f t="shared" si="14"/>
        <v>80</v>
      </c>
      <c r="G99" s="131">
        <f t="shared" si="14"/>
        <v>0</v>
      </c>
      <c r="H99" s="158">
        <f t="shared" si="13"/>
        <v>27240</v>
      </c>
      <c r="I99" s="175"/>
    </row>
    <row r="100" spans="1:11" s="176" customFormat="1" ht="12.75" customHeight="1" x14ac:dyDescent="0.3">
      <c r="A100" s="124">
        <v>61403</v>
      </c>
      <c r="B100" s="125" t="s">
        <v>80</v>
      </c>
      <c r="C100" s="126">
        <v>9235</v>
      </c>
      <c r="D100" s="126">
        <v>0</v>
      </c>
      <c r="E100" s="122">
        <f t="shared" si="12"/>
        <v>9235</v>
      </c>
      <c r="F100" s="126">
        <v>0</v>
      </c>
      <c r="G100" s="126">
        <v>0</v>
      </c>
      <c r="H100" s="123">
        <f t="shared" si="13"/>
        <v>9235</v>
      </c>
      <c r="I100" s="175"/>
    </row>
    <row r="101" spans="1:11" s="176" customFormat="1" ht="12.75" customHeight="1" x14ac:dyDescent="0.3">
      <c r="A101" s="159"/>
      <c r="B101" s="160" t="s">
        <v>44</v>
      </c>
      <c r="C101" s="161">
        <f>SUM(C100)</f>
        <v>9235</v>
      </c>
      <c r="D101" s="161">
        <f>SUM(D100)</f>
        <v>0</v>
      </c>
      <c r="E101" s="161">
        <f>SUM(E100)</f>
        <v>9235</v>
      </c>
      <c r="F101" s="184">
        <f>SUM(F100)</f>
        <v>0</v>
      </c>
      <c r="G101" s="184">
        <f>SUM(G100)</f>
        <v>0</v>
      </c>
      <c r="H101" s="162">
        <f t="shared" si="13"/>
        <v>9235</v>
      </c>
      <c r="I101" s="175"/>
    </row>
    <row r="102" spans="1:11" s="176" customFormat="1" ht="14.25" customHeight="1" thickBot="1" x14ac:dyDescent="0.35">
      <c r="A102" s="193"/>
      <c r="B102" s="160" t="s">
        <v>25</v>
      </c>
      <c r="C102" s="161">
        <f>+C99+C101</f>
        <v>36555</v>
      </c>
      <c r="D102" s="161">
        <f>+D101+D99</f>
        <v>0</v>
      </c>
      <c r="E102" s="185">
        <f>+E101+E99</f>
        <v>36555</v>
      </c>
      <c r="F102" s="186">
        <f>+F101+F99</f>
        <v>80</v>
      </c>
      <c r="G102" s="187">
        <f>SUM(G101+G99)</f>
        <v>0</v>
      </c>
      <c r="H102" s="194">
        <f t="shared" si="13"/>
        <v>36475</v>
      </c>
      <c r="I102" s="175"/>
    </row>
    <row r="103" spans="1:11" ht="15" customHeight="1" thickBot="1" x14ac:dyDescent="0.35">
      <c r="A103" s="163"/>
      <c r="B103" s="142" t="s">
        <v>81</v>
      </c>
      <c r="C103" s="188">
        <f>+C102+C86+C80+C73+C24</f>
        <v>15421418</v>
      </c>
      <c r="D103" s="143">
        <f>+D102+D86+D80+D73+D24</f>
        <v>-5.4569682106375694E-12</v>
      </c>
      <c r="E103" s="164">
        <f>+E24+E73+E80+E102+E86</f>
        <v>15421418</v>
      </c>
      <c r="F103" s="165">
        <f>+F24+F73+F80+F102+F86</f>
        <v>3214210.37</v>
      </c>
      <c r="G103" s="166">
        <f>+G24+G73+G80+G86+G102</f>
        <v>82575.53</v>
      </c>
      <c r="H103" s="167">
        <f t="shared" si="13"/>
        <v>12124632.1</v>
      </c>
      <c r="I103" s="171"/>
      <c r="J103" s="137"/>
      <c r="K103" s="137"/>
    </row>
    <row r="104" spans="1:11" ht="12.75" customHeight="1" x14ac:dyDescent="0.3">
      <c r="C104" s="189"/>
      <c r="D104" s="189"/>
      <c r="E104" s="189"/>
      <c r="F104" s="189"/>
      <c r="G104" s="189"/>
      <c r="H104" s="171"/>
      <c r="I104" s="171"/>
      <c r="J104" s="137"/>
    </row>
    <row r="105" spans="1:11" ht="12.75" customHeight="1" x14ac:dyDescent="0.3">
      <c r="C105" s="189"/>
      <c r="D105" s="189"/>
      <c r="E105" s="189"/>
      <c r="F105" s="189"/>
      <c r="G105" s="189"/>
      <c r="H105" s="171"/>
      <c r="I105" s="171"/>
    </row>
    <row r="106" spans="1:11" ht="12.75" customHeight="1" x14ac:dyDescent="0.3">
      <c r="C106" s="189"/>
      <c r="D106" s="189"/>
      <c r="E106" s="189"/>
      <c r="F106" s="189"/>
      <c r="G106" s="169"/>
      <c r="H106" s="171"/>
      <c r="I106" s="171"/>
    </row>
    <row r="107" spans="1:11" ht="12.75" customHeight="1" x14ac:dyDescent="0.3">
      <c r="C107" s="189"/>
      <c r="D107" s="189"/>
      <c r="E107" s="189"/>
      <c r="F107" s="189"/>
      <c r="H107" s="103"/>
      <c r="I107" s="171"/>
    </row>
    <row r="108" spans="1:11" ht="12.75" customHeight="1" x14ac:dyDescent="0.3">
      <c r="C108" s="189"/>
      <c r="D108" s="189"/>
      <c r="E108" s="189"/>
      <c r="F108" s="189"/>
      <c r="H108" s="171"/>
      <c r="I108" s="171"/>
    </row>
    <row r="109" spans="1:11" ht="12.75" customHeight="1" x14ac:dyDescent="0.3">
      <c r="C109" s="189"/>
      <c r="D109" s="189"/>
      <c r="E109" s="189"/>
      <c r="F109" s="189"/>
      <c r="G109" s="189"/>
      <c r="H109" s="171"/>
      <c r="I109" s="171"/>
    </row>
    <row r="110" spans="1:11" ht="12.75" customHeight="1" x14ac:dyDescent="0.3">
      <c r="C110" s="189"/>
      <c r="D110" s="189"/>
      <c r="E110" s="189"/>
      <c r="F110" s="189"/>
      <c r="G110" s="189"/>
      <c r="H110" s="171"/>
      <c r="I110" s="171"/>
    </row>
    <row r="111" spans="1:11" ht="12.75" customHeight="1" x14ac:dyDescent="0.3">
      <c r="C111" s="189"/>
      <c r="D111" s="189"/>
      <c r="E111" s="189"/>
      <c r="F111" s="189"/>
      <c r="G111" s="189"/>
      <c r="J111" s="171"/>
    </row>
    <row r="112" spans="1:11" ht="12.75" customHeight="1" x14ac:dyDescent="0.3">
      <c r="C112" s="189"/>
      <c r="D112" s="189"/>
      <c r="E112" s="189"/>
      <c r="F112" s="189"/>
      <c r="G112" s="189"/>
    </row>
    <row r="113" spans="3:8" ht="12.75" customHeight="1" x14ac:dyDescent="0.3">
      <c r="C113" s="190"/>
      <c r="D113" s="190"/>
      <c r="E113" s="190"/>
      <c r="F113" s="190"/>
      <c r="G113" s="190"/>
      <c r="H113" s="190"/>
    </row>
    <row r="114" spans="3:8" ht="12.75" customHeight="1" x14ac:dyDescent="0.3">
      <c r="C114" s="105"/>
      <c r="D114" s="105"/>
      <c r="E114" s="105"/>
      <c r="F114" s="105"/>
      <c r="G114" s="105"/>
      <c r="H114" s="105"/>
    </row>
  </sheetData>
  <mergeCells count="6">
    <mergeCell ref="A8:H8"/>
    <mergeCell ref="B2:H2"/>
    <mergeCell ref="B3:H3"/>
    <mergeCell ref="B4:H4"/>
    <mergeCell ref="A6:H6"/>
    <mergeCell ref="B7:H7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workbookViewId="0">
      <selection activeCell="E26" sqref="E26"/>
    </sheetView>
  </sheetViews>
  <sheetFormatPr baseColWidth="10" defaultRowHeight="12.75" customHeight="1" x14ac:dyDescent="0.3"/>
  <cols>
    <col min="1" max="1" width="7" customWidth="1"/>
    <col min="2" max="2" width="32.33203125" customWidth="1"/>
    <col min="3" max="3" width="15.6640625" customWidth="1"/>
    <col min="4" max="4" width="13.109375" customWidth="1"/>
    <col min="5" max="5" width="14.6640625" customWidth="1"/>
    <col min="6" max="6" width="15" customWidth="1"/>
    <col min="7" max="7" width="14.109375" customWidth="1"/>
    <col min="8" max="8" width="14.6640625" customWidth="1"/>
    <col min="9" max="9" width="12.88671875" bestFit="1" customWidth="1"/>
    <col min="10" max="10" width="12.33203125" bestFit="1" customWidth="1"/>
    <col min="11" max="11" width="13.33203125" bestFit="1" customWidth="1"/>
  </cols>
  <sheetData>
    <row r="2" spans="1:9" ht="12.75" customHeight="1" x14ac:dyDescent="0.3">
      <c r="A2" s="1"/>
      <c r="B2" s="200" t="s">
        <v>0</v>
      </c>
      <c r="C2" s="200"/>
      <c r="D2" s="200"/>
      <c r="E2" s="200"/>
      <c r="F2" s="200"/>
      <c r="G2" s="200"/>
      <c r="H2" s="200"/>
      <c r="I2" s="110"/>
    </row>
    <row r="3" spans="1:9" ht="16.5" customHeight="1" x14ac:dyDescent="0.3">
      <c r="A3" s="1"/>
      <c r="B3" s="200" t="s">
        <v>1</v>
      </c>
      <c r="C3" s="200"/>
      <c r="D3" s="200"/>
      <c r="E3" s="200"/>
      <c r="F3" s="200"/>
      <c r="G3" s="200"/>
      <c r="H3" s="200"/>
      <c r="I3" s="1"/>
    </row>
    <row r="4" spans="1:9" ht="16.5" customHeight="1" x14ac:dyDescent="0.3">
      <c r="A4" s="111"/>
      <c r="B4" s="202" t="s">
        <v>2</v>
      </c>
      <c r="C4" s="202"/>
      <c r="D4" s="202"/>
      <c r="E4" s="202"/>
      <c r="F4" s="202"/>
      <c r="G4" s="202"/>
      <c r="H4" s="202"/>
      <c r="I4" s="1"/>
    </row>
    <row r="5" spans="1:9" ht="12.75" customHeight="1" x14ac:dyDescent="0.3">
      <c r="A5" s="111"/>
      <c r="B5" s="112"/>
      <c r="C5" s="112"/>
      <c r="D5" s="112"/>
      <c r="E5" s="112"/>
      <c r="F5" s="112"/>
      <c r="G5" s="112"/>
      <c r="H5" s="111"/>
      <c r="I5" s="1"/>
    </row>
    <row r="6" spans="1:9" ht="12.75" customHeight="1" x14ac:dyDescent="0.3">
      <c r="A6" s="202" t="s">
        <v>3</v>
      </c>
      <c r="B6" s="202"/>
      <c r="C6" s="202"/>
      <c r="D6" s="202"/>
      <c r="E6" s="202"/>
      <c r="F6" s="202"/>
      <c r="G6" s="202"/>
      <c r="H6" s="202"/>
      <c r="I6" s="1"/>
    </row>
    <row r="7" spans="1:9" ht="12.75" customHeight="1" x14ac:dyDescent="0.3">
      <c r="A7" s="202" t="s">
        <v>84</v>
      </c>
      <c r="B7" s="202"/>
      <c r="C7" s="202"/>
      <c r="D7" s="202"/>
      <c r="E7" s="202"/>
      <c r="F7" s="202"/>
      <c r="G7" s="202"/>
      <c r="H7" s="202"/>
      <c r="I7" s="1"/>
    </row>
    <row r="8" spans="1:9" ht="12.75" customHeight="1" thickBot="1" x14ac:dyDescent="0.35">
      <c r="A8" s="202"/>
      <c r="B8" s="202"/>
      <c r="C8" s="202"/>
      <c r="D8" s="202"/>
      <c r="E8" s="202"/>
      <c r="F8" s="202"/>
      <c r="G8" s="202"/>
      <c r="H8" s="202"/>
      <c r="I8" s="1"/>
    </row>
    <row r="9" spans="1:9" s="14" customFormat="1" ht="17.25" customHeight="1" thickBot="1" x14ac:dyDescent="0.3">
      <c r="A9" s="113" t="s">
        <v>5</v>
      </c>
      <c r="B9" s="114" t="s">
        <v>6</v>
      </c>
      <c r="C9" s="115" t="s">
        <v>7</v>
      </c>
      <c r="D9" s="115" t="s">
        <v>8</v>
      </c>
      <c r="E9" s="116" t="s">
        <v>9</v>
      </c>
      <c r="F9" s="117" t="s">
        <v>10</v>
      </c>
      <c r="G9" s="118" t="s">
        <v>11</v>
      </c>
      <c r="H9" s="119" t="s">
        <v>12</v>
      </c>
    </row>
    <row r="10" spans="1:9" ht="12.75" customHeight="1" x14ac:dyDescent="0.3">
      <c r="A10" s="120">
        <v>51101</v>
      </c>
      <c r="B10" s="121" t="s">
        <v>13</v>
      </c>
      <c r="C10" s="122">
        <v>4811380</v>
      </c>
      <c r="D10" s="122">
        <v>-60714.85</v>
      </c>
      <c r="E10" s="122">
        <f t="shared" ref="E10:E42" si="0">C10+D10</f>
        <v>4750665.1500000004</v>
      </c>
      <c r="F10" s="122">
        <v>1547278.43</v>
      </c>
      <c r="G10" s="122">
        <v>37336.879999999997</v>
      </c>
      <c r="H10" s="123">
        <f>((E10-F10)-G10)</f>
        <v>3166049.8400000008</v>
      </c>
    </row>
    <row r="11" spans="1:9" ht="12.75" customHeight="1" x14ac:dyDescent="0.3">
      <c r="A11" s="124">
        <v>51103</v>
      </c>
      <c r="B11" s="125" t="s">
        <v>14</v>
      </c>
      <c r="C11" s="126">
        <v>177945</v>
      </c>
      <c r="D11" s="122">
        <v>-2737.56</v>
      </c>
      <c r="E11" s="122">
        <f t="shared" si="0"/>
        <v>175207.44</v>
      </c>
      <c r="F11" s="122">
        <v>0</v>
      </c>
      <c r="G11" s="122">
        <v>0</v>
      </c>
      <c r="H11" s="123">
        <f t="shared" ref="H11:H42" si="1">((E11-F11)-G11)</f>
        <v>175207.44</v>
      </c>
    </row>
    <row r="12" spans="1:9" ht="12.75" customHeight="1" x14ac:dyDescent="0.3">
      <c r="A12" s="124">
        <v>51107</v>
      </c>
      <c r="B12" s="125" t="s">
        <v>15</v>
      </c>
      <c r="C12" s="126">
        <v>503750</v>
      </c>
      <c r="D12" s="126">
        <v>-7800</v>
      </c>
      <c r="E12" s="122">
        <f t="shared" si="0"/>
        <v>495950</v>
      </c>
      <c r="F12" s="122">
        <v>0</v>
      </c>
      <c r="G12" s="122">
        <v>0</v>
      </c>
      <c r="H12" s="123">
        <f t="shared" si="1"/>
        <v>495950</v>
      </c>
    </row>
    <row r="13" spans="1:9" ht="12.75" customHeight="1" x14ac:dyDescent="0.3">
      <c r="A13" s="124">
        <v>51201</v>
      </c>
      <c r="B13" s="125" t="s">
        <v>16</v>
      </c>
      <c r="C13" s="126">
        <v>1597065</v>
      </c>
      <c r="D13" s="127">
        <v>61107.13</v>
      </c>
      <c r="E13" s="122">
        <f t="shared" si="0"/>
        <v>1658172.13</v>
      </c>
      <c r="F13" s="122">
        <v>525919.94999999995</v>
      </c>
      <c r="G13" s="122">
        <v>24203.78</v>
      </c>
      <c r="H13" s="123">
        <f t="shared" si="1"/>
        <v>1108048.3999999999</v>
      </c>
    </row>
    <row r="14" spans="1:9" ht="12.75" customHeight="1" x14ac:dyDescent="0.3">
      <c r="A14" s="124">
        <v>51203</v>
      </c>
      <c r="B14" s="125" t="s">
        <v>14</v>
      </c>
      <c r="C14" s="126">
        <v>48830</v>
      </c>
      <c r="D14" s="126">
        <v>2737.56</v>
      </c>
      <c r="E14" s="122">
        <f t="shared" si="0"/>
        <v>51567.56</v>
      </c>
      <c r="F14" s="122">
        <v>0</v>
      </c>
      <c r="G14" s="122">
        <v>0</v>
      </c>
      <c r="H14" s="123">
        <f t="shared" si="1"/>
        <v>51567.56</v>
      </c>
    </row>
    <row r="15" spans="1:9" ht="12.75" customHeight="1" x14ac:dyDescent="0.3">
      <c r="A15" s="124">
        <v>51207</v>
      </c>
      <c r="B15" s="125" t="s">
        <v>15</v>
      </c>
      <c r="C15" s="126">
        <v>139100</v>
      </c>
      <c r="D15" s="126">
        <v>7800</v>
      </c>
      <c r="E15" s="122">
        <f t="shared" si="0"/>
        <v>146900</v>
      </c>
      <c r="F15" s="122">
        <v>0</v>
      </c>
      <c r="G15" s="122">
        <v>0</v>
      </c>
      <c r="H15" s="123">
        <f t="shared" si="1"/>
        <v>146900</v>
      </c>
    </row>
    <row r="16" spans="1:9" ht="12.75" customHeight="1" x14ac:dyDescent="0.3">
      <c r="A16" s="124">
        <v>51401</v>
      </c>
      <c r="B16" s="125" t="s">
        <v>17</v>
      </c>
      <c r="C16" s="126">
        <v>319345</v>
      </c>
      <c r="D16" s="126">
        <v>-4390</v>
      </c>
      <c r="E16" s="122">
        <f t="shared" si="0"/>
        <v>314955</v>
      </c>
      <c r="F16" s="122">
        <v>90967.01</v>
      </c>
      <c r="G16" s="122">
        <v>14086.59</v>
      </c>
      <c r="H16" s="123">
        <f t="shared" si="1"/>
        <v>209901.4</v>
      </c>
    </row>
    <row r="17" spans="1:11" ht="12.75" customHeight="1" x14ac:dyDescent="0.3">
      <c r="A17" s="124">
        <v>51402</v>
      </c>
      <c r="B17" s="125" t="s">
        <v>18</v>
      </c>
      <c r="C17" s="126">
        <v>89575</v>
      </c>
      <c r="D17" s="126">
        <v>4020.3</v>
      </c>
      <c r="E17" s="122">
        <f t="shared" si="0"/>
        <v>93595.3</v>
      </c>
      <c r="F17" s="122">
        <v>28257.69</v>
      </c>
      <c r="G17" s="122">
        <v>2904.53</v>
      </c>
      <c r="H17" s="123">
        <f t="shared" si="1"/>
        <v>62433.08</v>
      </c>
    </row>
    <row r="18" spans="1:11" ht="12.75" customHeight="1" x14ac:dyDescent="0.3">
      <c r="A18" s="124">
        <v>51501</v>
      </c>
      <c r="B18" s="125" t="s">
        <v>19</v>
      </c>
      <c r="C18" s="126">
        <v>358510</v>
      </c>
      <c r="D18" s="126">
        <v>-4722.34</v>
      </c>
      <c r="E18" s="122">
        <f t="shared" si="0"/>
        <v>353787.66</v>
      </c>
      <c r="F18" s="122">
        <v>101473.42</v>
      </c>
      <c r="G18" s="122">
        <v>16526.72</v>
      </c>
      <c r="H18" s="123">
        <f t="shared" si="1"/>
        <v>235787.51999999999</v>
      </c>
    </row>
    <row r="19" spans="1:11" ht="12.75" customHeight="1" x14ac:dyDescent="0.3">
      <c r="A19" s="124">
        <v>51502</v>
      </c>
      <c r="B19" s="125" t="s">
        <v>20</v>
      </c>
      <c r="C19" s="126">
        <v>123775</v>
      </c>
      <c r="D19" s="126">
        <v>4699.76</v>
      </c>
      <c r="E19" s="122">
        <f t="shared" si="0"/>
        <v>128474.76</v>
      </c>
      <c r="F19" s="122">
        <v>38095.120000000003</v>
      </c>
      <c r="G19" s="122">
        <v>4504.24</v>
      </c>
      <c r="H19" s="123">
        <f t="shared" si="1"/>
        <v>85875.39999999998</v>
      </c>
    </row>
    <row r="20" spans="1:11" ht="12.75" customHeight="1" x14ac:dyDescent="0.3">
      <c r="A20" s="124">
        <v>51601</v>
      </c>
      <c r="B20" s="125" t="s">
        <v>21</v>
      </c>
      <c r="C20" s="126">
        <v>46630</v>
      </c>
      <c r="D20" s="126">
        <v>0</v>
      </c>
      <c r="E20" s="122">
        <f t="shared" si="0"/>
        <v>46630</v>
      </c>
      <c r="F20" s="122">
        <v>15543.04</v>
      </c>
      <c r="G20" s="122">
        <v>0.28000000000000003</v>
      </c>
      <c r="H20" s="123">
        <f t="shared" si="1"/>
        <v>31086.68</v>
      </c>
    </row>
    <row r="21" spans="1:11" ht="12.75" customHeight="1" x14ac:dyDescent="0.3">
      <c r="A21" s="124">
        <v>51701</v>
      </c>
      <c r="B21" s="125" t="s">
        <v>22</v>
      </c>
      <c r="C21" s="126">
        <v>29420</v>
      </c>
      <c r="D21" s="126">
        <v>0</v>
      </c>
      <c r="E21" s="122">
        <f t="shared" si="0"/>
        <v>29420</v>
      </c>
      <c r="F21" s="122">
        <v>29413</v>
      </c>
      <c r="G21" s="122">
        <v>7</v>
      </c>
      <c r="H21" s="123">
        <f t="shared" si="1"/>
        <v>0</v>
      </c>
    </row>
    <row r="22" spans="1:11" ht="12.75" customHeight="1" x14ac:dyDescent="0.3">
      <c r="A22" s="124">
        <v>51702</v>
      </c>
      <c r="B22" s="125" t="s">
        <v>23</v>
      </c>
      <c r="C22" s="126">
        <v>4075</v>
      </c>
      <c r="D22" s="126">
        <v>0</v>
      </c>
      <c r="E22" s="122">
        <f t="shared" si="0"/>
        <v>4075</v>
      </c>
      <c r="F22" s="122">
        <v>4070.96</v>
      </c>
      <c r="G22" s="122">
        <v>4.04</v>
      </c>
      <c r="H22" s="123">
        <f t="shared" si="1"/>
        <v>-3.6415315207705135E-14</v>
      </c>
    </row>
    <row r="23" spans="1:11" ht="12.75" customHeight="1" x14ac:dyDescent="0.3">
      <c r="A23" s="124">
        <v>51903</v>
      </c>
      <c r="B23" s="125" t="s">
        <v>24</v>
      </c>
      <c r="C23" s="126">
        <v>59750</v>
      </c>
      <c r="D23" s="126">
        <v>0</v>
      </c>
      <c r="E23" s="122">
        <f t="shared" si="0"/>
        <v>59750</v>
      </c>
      <c r="F23" s="122">
        <v>22084.92</v>
      </c>
      <c r="G23" s="122">
        <v>6965.08</v>
      </c>
      <c r="H23" s="123">
        <f t="shared" si="1"/>
        <v>30700</v>
      </c>
    </row>
    <row r="24" spans="1:11" ht="12.75" customHeight="1" x14ac:dyDescent="0.3">
      <c r="A24" s="128"/>
      <c r="B24" s="129" t="s">
        <v>25</v>
      </c>
      <c r="C24" s="130">
        <f t="shared" ref="C24:H24" si="2">SUM(C10:C23)</f>
        <v>8309150</v>
      </c>
      <c r="D24" s="131">
        <f t="shared" si="2"/>
        <v>-6.3664629124104977E-12</v>
      </c>
      <c r="E24" s="132">
        <f t="shared" si="2"/>
        <v>8309150</v>
      </c>
      <c r="F24" s="133">
        <f t="shared" si="2"/>
        <v>2403103.5399999996</v>
      </c>
      <c r="G24" s="134">
        <f t="shared" si="2"/>
        <v>106539.14</v>
      </c>
      <c r="H24" s="135">
        <f t="shared" si="2"/>
        <v>5799507.3200000003</v>
      </c>
    </row>
    <row r="25" spans="1:11" ht="12.75" customHeight="1" x14ac:dyDescent="0.3">
      <c r="A25" s="124">
        <v>54101</v>
      </c>
      <c r="B25" s="125" t="s">
        <v>26</v>
      </c>
      <c r="C25" s="126">
        <v>36010</v>
      </c>
      <c r="D25" s="126">
        <v>-6053.14</v>
      </c>
      <c r="E25" s="122">
        <f t="shared" si="0"/>
        <v>29956.86</v>
      </c>
      <c r="F25" s="122">
        <v>19926.419999999998</v>
      </c>
      <c r="G25" s="122">
        <v>0</v>
      </c>
      <c r="H25" s="123">
        <f t="shared" si="1"/>
        <v>10030.440000000002</v>
      </c>
    </row>
    <row r="26" spans="1:11" ht="12.75" customHeight="1" x14ac:dyDescent="0.3">
      <c r="A26" s="124">
        <v>54103</v>
      </c>
      <c r="B26" s="125" t="s">
        <v>27</v>
      </c>
      <c r="C26" s="126">
        <v>1000</v>
      </c>
      <c r="D26" s="126">
        <v>32.93</v>
      </c>
      <c r="E26" s="122">
        <f t="shared" si="0"/>
        <v>1032.93</v>
      </c>
      <c r="F26" s="122">
        <v>32.93</v>
      </c>
      <c r="G26" s="122">
        <v>0</v>
      </c>
      <c r="H26" s="123">
        <f t="shared" si="1"/>
        <v>1000.0000000000001</v>
      </c>
    </row>
    <row r="27" spans="1:11" ht="12.75" customHeight="1" x14ac:dyDescent="0.3">
      <c r="A27" s="124">
        <v>54104</v>
      </c>
      <c r="B27" s="125" t="s">
        <v>28</v>
      </c>
      <c r="C27" s="126">
        <v>24090</v>
      </c>
      <c r="D27" s="126">
        <v>76.599999999999994</v>
      </c>
      <c r="E27" s="122">
        <f t="shared" si="0"/>
        <v>24166.6</v>
      </c>
      <c r="F27" s="122">
        <v>157.6</v>
      </c>
      <c r="G27" s="122">
        <v>0</v>
      </c>
      <c r="H27" s="123">
        <f t="shared" si="1"/>
        <v>24009</v>
      </c>
    </row>
    <row r="28" spans="1:11" ht="12.75" customHeight="1" x14ac:dyDescent="0.3">
      <c r="A28" s="124">
        <v>54105</v>
      </c>
      <c r="B28" s="125" t="s">
        <v>29</v>
      </c>
      <c r="C28" s="126">
        <v>22400</v>
      </c>
      <c r="D28" s="126">
        <v>4570.3999999999996</v>
      </c>
      <c r="E28" s="122">
        <f t="shared" si="0"/>
        <v>26970.400000000001</v>
      </c>
      <c r="F28" s="122">
        <v>10228.299999999999</v>
      </c>
      <c r="G28" s="122">
        <v>0</v>
      </c>
      <c r="H28" s="123">
        <f t="shared" si="1"/>
        <v>16742.100000000002</v>
      </c>
      <c r="K28" s="136"/>
    </row>
    <row r="29" spans="1:11" ht="12.75" customHeight="1" x14ac:dyDescent="0.3">
      <c r="A29" s="124">
        <v>54106</v>
      </c>
      <c r="B29" s="125" t="s">
        <v>30</v>
      </c>
      <c r="C29" s="126">
        <v>425</v>
      </c>
      <c r="D29" s="126">
        <v>95.8</v>
      </c>
      <c r="E29" s="122">
        <f t="shared" si="0"/>
        <v>520.79999999999995</v>
      </c>
      <c r="F29" s="122">
        <v>95.8</v>
      </c>
      <c r="G29" s="122">
        <v>0</v>
      </c>
      <c r="H29" s="123">
        <f t="shared" si="1"/>
        <v>424.99999999999994</v>
      </c>
    </row>
    <row r="30" spans="1:11" ht="12.75" customHeight="1" x14ac:dyDescent="0.3">
      <c r="A30" s="124">
        <v>54107</v>
      </c>
      <c r="B30" s="125" t="s">
        <v>31</v>
      </c>
      <c r="C30" s="126">
        <v>21370</v>
      </c>
      <c r="D30" s="126">
        <v>2668.87</v>
      </c>
      <c r="E30" s="122">
        <f t="shared" si="0"/>
        <v>24038.87</v>
      </c>
      <c r="F30" s="122">
        <v>1057.17</v>
      </c>
      <c r="G30" s="122">
        <v>0</v>
      </c>
      <c r="H30" s="123">
        <f t="shared" si="1"/>
        <v>22981.699999999997</v>
      </c>
    </row>
    <row r="31" spans="1:11" ht="12.75" customHeight="1" x14ac:dyDescent="0.3">
      <c r="A31" s="124">
        <v>54108</v>
      </c>
      <c r="B31" s="125" t="s">
        <v>32</v>
      </c>
      <c r="C31" s="126">
        <v>17815</v>
      </c>
      <c r="D31" s="126">
        <v>0</v>
      </c>
      <c r="E31" s="122">
        <f t="shared" si="0"/>
        <v>17815</v>
      </c>
      <c r="F31" s="122">
        <v>0</v>
      </c>
      <c r="G31" s="122">
        <v>0</v>
      </c>
      <c r="H31" s="123">
        <f t="shared" si="1"/>
        <v>17815</v>
      </c>
    </row>
    <row r="32" spans="1:11" ht="12.75" customHeight="1" x14ac:dyDescent="0.3">
      <c r="A32" s="124">
        <v>54109</v>
      </c>
      <c r="B32" s="125" t="s">
        <v>33</v>
      </c>
      <c r="C32" s="126">
        <v>7140</v>
      </c>
      <c r="D32" s="126">
        <v>0</v>
      </c>
      <c r="E32" s="122">
        <f t="shared" si="0"/>
        <v>7140</v>
      </c>
      <c r="F32" s="122">
        <v>1875.48</v>
      </c>
      <c r="G32" s="122">
        <v>0</v>
      </c>
      <c r="H32" s="123">
        <f t="shared" si="1"/>
        <v>5264.52</v>
      </c>
    </row>
    <row r="33" spans="1:12" ht="12.75" customHeight="1" x14ac:dyDescent="0.3">
      <c r="A33" s="124">
        <v>54110</v>
      </c>
      <c r="B33" s="125" t="s">
        <v>34</v>
      </c>
      <c r="C33" s="126">
        <v>51265</v>
      </c>
      <c r="D33" s="126">
        <v>0</v>
      </c>
      <c r="E33" s="122">
        <f t="shared" si="0"/>
        <v>51265</v>
      </c>
      <c r="F33" s="122">
        <v>50929.91</v>
      </c>
      <c r="G33" s="122">
        <v>0</v>
      </c>
      <c r="H33" s="123">
        <f t="shared" si="1"/>
        <v>335.08999999999651</v>
      </c>
    </row>
    <row r="34" spans="1:12" ht="12.75" customHeight="1" x14ac:dyDescent="0.3">
      <c r="A34" s="124">
        <v>54111</v>
      </c>
      <c r="B34" s="125" t="s">
        <v>35</v>
      </c>
      <c r="C34" s="126">
        <v>500</v>
      </c>
      <c r="D34" s="126">
        <v>-100</v>
      </c>
      <c r="E34" s="122">
        <f t="shared" si="0"/>
        <v>400</v>
      </c>
      <c r="F34" s="122">
        <v>0</v>
      </c>
      <c r="G34" s="122">
        <v>0</v>
      </c>
      <c r="H34" s="123">
        <f t="shared" si="1"/>
        <v>400</v>
      </c>
      <c r="L34" s="137"/>
    </row>
    <row r="35" spans="1:12" ht="12.75" customHeight="1" x14ac:dyDescent="0.3">
      <c r="A35" s="124">
        <v>54112</v>
      </c>
      <c r="B35" s="125" t="s">
        <v>36</v>
      </c>
      <c r="C35" s="126">
        <v>2500</v>
      </c>
      <c r="D35" s="126">
        <v>17.52</v>
      </c>
      <c r="E35" s="122">
        <f t="shared" si="0"/>
        <v>2517.52</v>
      </c>
      <c r="F35" s="122">
        <v>17.52</v>
      </c>
      <c r="G35" s="122">
        <v>0</v>
      </c>
      <c r="H35" s="123">
        <f t="shared" si="1"/>
        <v>2500</v>
      </c>
      <c r="L35" s="137"/>
    </row>
    <row r="36" spans="1:12" ht="12.75" customHeight="1" x14ac:dyDescent="0.3">
      <c r="A36" s="124">
        <v>54113</v>
      </c>
      <c r="B36" s="125" t="s">
        <v>37</v>
      </c>
      <c r="C36" s="126">
        <v>1060</v>
      </c>
      <c r="D36" s="126">
        <v>0</v>
      </c>
      <c r="E36" s="122">
        <f t="shared" si="0"/>
        <v>1060</v>
      </c>
      <c r="F36" s="122">
        <v>0</v>
      </c>
      <c r="G36" s="122">
        <v>0</v>
      </c>
      <c r="H36" s="123">
        <f t="shared" si="1"/>
        <v>1060</v>
      </c>
      <c r="L36" s="137"/>
    </row>
    <row r="37" spans="1:12" ht="12.75" customHeight="1" x14ac:dyDescent="0.3">
      <c r="A37" s="124">
        <v>54114</v>
      </c>
      <c r="B37" s="125" t="s">
        <v>38</v>
      </c>
      <c r="C37" s="126">
        <v>4000</v>
      </c>
      <c r="D37" s="126">
        <v>200.28</v>
      </c>
      <c r="E37" s="122">
        <f t="shared" si="0"/>
        <v>4200.28</v>
      </c>
      <c r="F37" s="122">
        <v>3992.48</v>
      </c>
      <c r="G37" s="122">
        <v>0</v>
      </c>
      <c r="H37" s="123">
        <f t="shared" si="1"/>
        <v>207.79999999999973</v>
      </c>
    </row>
    <row r="38" spans="1:12" ht="12.75" customHeight="1" x14ac:dyDescent="0.3">
      <c r="A38" s="124">
        <v>54115</v>
      </c>
      <c r="B38" s="125" t="s">
        <v>39</v>
      </c>
      <c r="C38" s="126">
        <v>3100</v>
      </c>
      <c r="D38" s="126">
        <v>66.900000000000006</v>
      </c>
      <c r="E38" s="122">
        <f t="shared" si="0"/>
        <v>3166.9</v>
      </c>
      <c r="F38" s="122">
        <v>66.900000000000006</v>
      </c>
      <c r="G38" s="122">
        <v>0</v>
      </c>
      <c r="H38" s="123">
        <f t="shared" si="1"/>
        <v>3100</v>
      </c>
    </row>
    <row r="39" spans="1:12" ht="12.75" customHeight="1" x14ac:dyDescent="0.3">
      <c r="A39" s="124">
        <v>54116</v>
      </c>
      <c r="B39" s="125" t="s">
        <v>40</v>
      </c>
      <c r="C39" s="126">
        <v>800</v>
      </c>
      <c r="D39" s="126">
        <v>35</v>
      </c>
      <c r="E39" s="122">
        <f t="shared" si="0"/>
        <v>835</v>
      </c>
      <c r="F39" s="122">
        <v>35</v>
      </c>
      <c r="G39" s="122">
        <v>0</v>
      </c>
      <c r="H39" s="123">
        <f t="shared" si="1"/>
        <v>800</v>
      </c>
    </row>
    <row r="40" spans="1:12" ht="12.75" customHeight="1" x14ac:dyDescent="0.3">
      <c r="A40" s="124">
        <v>54118</v>
      </c>
      <c r="B40" s="125" t="s">
        <v>41</v>
      </c>
      <c r="C40" s="126">
        <v>1300</v>
      </c>
      <c r="D40" s="126">
        <v>205.24</v>
      </c>
      <c r="E40" s="122">
        <f t="shared" si="0"/>
        <v>1505.24</v>
      </c>
      <c r="F40" s="122">
        <v>205.24</v>
      </c>
      <c r="G40" s="122">
        <v>0</v>
      </c>
      <c r="H40" s="123">
        <f t="shared" si="1"/>
        <v>1300</v>
      </c>
    </row>
    <row r="41" spans="1:12" ht="12.75" customHeight="1" x14ac:dyDescent="0.3">
      <c r="A41" s="124">
        <v>54119</v>
      </c>
      <c r="B41" s="125" t="s">
        <v>42</v>
      </c>
      <c r="C41" s="126">
        <v>2100</v>
      </c>
      <c r="D41" s="126">
        <v>102.82</v>
      </c>
      <c r="E41" s="122">
        <f t="shared" si="0"/>
        <v>2202.8200000000002</v>
      </c>
      <c r="F41" s="122">
        <v>2.82</v>
      </c>
      <c r="G41" s="122">
        <v>0</v>
      </c>
      <c r="H41" s="123">
        <f t="shared" si="1"/>
        <v>2200</v>
      </c>
    </row>
    <row r="42" spans="1:12" ht="12.75" customHeight="1" thickBot="1" x14ac:dyDescent="0.35">
      <c r="A42" s="138">
        <v>54199</v>
      </c>
      <c r="B42" s="139" t="s">
        <v>43</v>
      </c>
      <c r="C42" s="140">
        <v>560050</v>
      </c>
      <c r="D42" s="140">
        <v>-2758.21</v>
      </c>
      <c r="E42" s="122">
        <f t="shared" si="0"/>
        <v>557291.79</v>
      </c>
      <c r="F42" s="122">
        <v>514285.55</v>
      </c>
      <c r="G42" s="122">
        <v>0</v>
      </c>
      <c r="H42" s="123">
        <f t="shared" si="1"/>
        <v>43006.240000000049</v>
      </c>
    </row>
    <row r="43" spans="1:12" ht="14.25" customHeight="1" thickBot="1" x14ac:dyDescent="0.35">
      <c r="A43" s="141"/>
      <c r="B43" s="142" t="s">
        <v>44</v>
      </c>
      <c r="C43" s="143">
        <f t="shared" ref="C43:H43" si="3">SUM(C25:C42)</f>
        <v>756925</v>
      </c>
      <c r="D43" s="143">
        <f t="shared" si="3"/>
        <v>-838.99000000000024</v>
      </c>
      <c r="E43" s="143">
        <f t="shared" si="3"/>
        <v>756086.01</v>
      </c>
      <c r="F43" s="143">
        <f t="shared" si="3"/>
        <v>602909.12</v>
      </c>
      <c r="G43" s="143">
        <f t="shared" si="3"/>
        <v>0</v>
      </c>
      <c r="H43" s="144">
        <f t="shared" si="3"/>
        <v>153176.89000000007</v>
      </c>
    </row>
    <row r="44" spans="1:12" ht="12.75" customHeight="1" x14ac:dyDescent="0.3">
      <c r="A44" s="145"/>
      <c r="B44" s="146"/>
      <c r="C44" s="147"/>
      <c r="D44" s="147"/>
      <c r="E44" s="147"/>
      <c r="F44" s="147"/>
      <c r="G44" s="147"/>
      <c r="H44" s="148"/>
    </row>
    <row r="45" spans="1:12" ht="12.75" customHeight="1" x14ac:dyDescent="0.3">
      <c r="A45" s="145"/>
      <c r="B45" s="146"/>
      <c r="C45" s="147"/>
      <c r="D45" s="147"/>
      <c r="E45" s="147"/>
      <c r="F45" s="147"/>
      <c r="G45" s="147"/>
      <c r="H45" s="148"/>
    </row>
    <row r="46" spans="1:12" ht="12.75" customHeight="1" thickBot="1" x14ac:dyDescent="0.35">
      <c r="A46" s="145"/>
      <c r="B46" s="146"/>
      <c r="C46" s="147"/>
      <c r="D46" s="147"/>
      <c r="E46" s="147"/>
      <c r="F46" s="147"/>
      <c r="G46" s="147"/>
      <c r="H46" s="148"/>
    </row>
    <row r="47" spans="1:12" ht="12.75" customHeight="1" thickBot="1" x14ac:dyDescent="0.35">
      <c r="A47" s="113" t="s">
        <v>5</v>
      </c>
      <c r="B47" s="114" t="s">
        <v>6</v>
      </c>
      <c r="C47" s="149" t="s">
        <v>7</v>
      </c>
      <c r="D47" s="115" t="s">
        <v>8</v>
      </c>
      <c r="E47" s="150" t="s">
        <v>45</v>
      </c>
      <c r="F47" s="151" t="s">
        <v>10</v>
      </c>
      <c r="G47" s="152" t="s">
        <v>11</v>
      </c>
      <c r="H47" s="153" t="s">
        <v>12</v>
      </c>
    </row>
    <row r="48" spans="1:12" ht="12.75" customHeight="1" x14ac:dyDescent="0.3">
      <c r="A48" s="154">
        <v>54201</v>
      </c>
      <c r="B48" s="155" t="s">
        <v>46</v>
      </c>
      <c r="C48" s="156">
        <v>167480</v>
      </c>
      <c r="D48" s="156">
        <v>-7810.5</v>
      </c>
      <c r="E48" s="122">
        <f t="shared" ref="E48:E71" si="4">C48+D48</f>
        <v>159669.5</v>
      </c>
      <c r="F48" s="122">
        <v>43507.82</v>
      </c>
      <c r="G48" s="122">
        <v>0</v>
      </c>
      <c r="H48" s="123">
        <f t="shared" ref="H48:H86" si="5">((E48-F48)-G48)</f>
        <v>116161.68</v>
      </c>
    </row>
    <row r="49" spans="1:8" ht="12.75" customHeight="1" x14ac:dyDescent="0.3">
      <c r="A49" s="124">
        <v>54202</v>
      </c>
      <c r="B49" s="125" t="s">
        <v>47</v>
      </c>
      <c r="C49" s="126">
        <v>41600</v>
      </c>
      <c r="D49" s="126">
        <v>0</v>
      </c>
      <c r="E49" s="122">
        <f t="shared" si="4"/>
        <v>41600</v>
      </c>
      <c r="F49" s="122">
        <v>4615.1899999999996</v>
      </c>
      <c r="G49" s="122">
        <v>0</v>
      </c>
      <c r="H49" s="123">
        <f t="shared" si="5"/>
        <v>36984.81</v>
      </c>
    </row>
    <row r="50" spans="1:8" ht="12.75" customHeight="1" x14ac:dyDescent="0.3">
      <c r="A50" s="138">
        <v>54203</v>
      </c>
      <c r="B50" s="139" t="s">
        <v>48</v>
      </c>
      <c r="C50" s="140">
        <v>166593</v>
      </c>
      <c r="D50" s="140">
        <v>12307.9</v>
      </c>
      <c r="E50" s="122">
        <f t="shared" si="4"/>
        <v>178900.9</v>
      </c>
      <c r="F50" s="122">
        <v>115535.96</v>
      </c>
      <c r="G50" s="122">
        <v>0</v>
      </c>
      <c r="H50" s="123">
        <f t="shared" si="5"/>
        <v>63364.939999999988</v>
      </c>
    </row>
    <row r="51" spans="1:8" ht="12.75" customHeight="1" x14ac:dyDescent="0.3">
      <c r="A51" s="124">
        <v>54204</v>
      </c>
      <c r="B51" s="125" t="s">
        <v>49</v>
      </c>
      <c r="C51" s="126">
        <v>1200</v>
      </c>
      <c r="D51" s="126">
        <v>0</v>
      </c>
      <c r="E51" s="122">
        <f t="shared" si="4"/>
        <v>1200</v>
      </c>
      <c r="F51" s="122"/>
      <c r="G51" s="122">
        <v>0</v>
      </c>
      <c r="H51" s="123">
        <f t="shared" si="5"/>
        <v>1200</v>
      </c>
    </row>
    <row r="52" spans="1:8" ht="12.75" customHeight="1" x14ac:dyDescent="0.3">
      <c r="A52" s="157"/>
      <c r="B52" s="129" t="s">
        <v>44</v>
      </c>
      <c r="C52" s="131">
        <f>SUM(C48:C51)</f>
        <v>376873</v>
      </c>
      <c r="D52" s="131">
        <f>SUM(D48:D51)</f>
        <v>4497.3999999999996</v>
      </c>
      <c r="E52" s="131">
        <f>SUM(E48:E51)</f>
        <v>381370.4</v>
      </c>
      <c r="F52" s="131">
        <f>SUM(F48:F51)</f>
        <v>163658.97</v>
      </c>
      <c r="G52" s="131">
        <f>SUM(G48:G51)</f>
        <v>0</v>
      </c>
      <c r="H52" s="123">
        <f t="shared" si="5"/>
        <v>217711.43000000002</v>
      </c>
    </row>
    <row r="53" spans="1:8" ht="12.75" customHeight="1" x14ac:dyDescent="0.3">
      <c r="A53" s="124">
        <v>54301</v>
      </c>
      <c r="B53" s="125" t="s">
        <v>50</v>
      </c>
      <c r="C53" s="126">
        <v>26900</v>
      </c>
      <c r="D53" s="126">
        <v>2315.42</v>
      </c>
      <c r="E53" s="122">
        <f t="shared" si="4"/>
        <v>29215.42</v>
      </c>
      <c r="F53" s="122">
        <v>21321.919999999998</v>
      </c>
      <c r="G53" s="122">
        <v>0</v>
      </c>
      <c r="H53" s="123">
        <f t="shared" si="5"/>
        <v>7893.5</v>
      </c>
    </row>
    <row r="54" spans="1:8" ht="12.75" customHeight="1" x14ac:dyDescent="0.3">
      <c r="A54" s="120">
        <v>54302</v>
      </c>
      <c r="B54" s="121" t="s">
        <v>51</v>
      </c>
      <c r="C54" s="122">
        <v>63000</v>
      </c>
      <c r="D54" s="122">
        <v>-1221.0899999999999</v>
      </c>
      <c r="E54" s="122">
        <f t="shared" si="4"/>
        <v>61778.91</v>
      </c>
      <c r="F54" s="122">
        <v>50163.35</v>
      </c>
      <c r="G54" s="122">
        <v>0</v>
      </c>
      <c r="H54" s="123">
        <f t="shared" si="5"/>
        <v>11615.560000000005</v>
      </c>
    </row>
    <row r="55" spans="1:8" ht="12.75" customHeight="1" x14ac:dyDescent="0.3">
      <c r="A55" s="124">
        <v>54304</v>
      </c>
      <c r="B55" s="125" t="s">
        <v>52</v>
      </c>
      <c r="C55" s="126">
        <v>0</v>
      </c>
      <c r="D55" s="126">
        <v>0</v>
      </c>
      <c r="E55" s="122">
        <f t="shared" si="4"/>
        <v>0</v>
      </c>
      <c r="F55" s="122">
        <v>0</v>
      </c>
      <c r="G55" s="122">
        <v>0</v>
      </c>
      <c r="H55" s="123">
        <f t="shared" si="5"/>
        <v>0</v>
      </c>
    </row>
    <row r="56" spans="1:8" ht="12.75" customHeight="1" x14ac:dyDescent="0.3">
      <c r="A56" s="124">
        <v>54305</v>
      </c>
      <c r="B56" s="125" t="s">
        <v>53</v>
      </c>
      <c r="C56" s="126">
        <v>20000</v>
      </c>
      <c r="D56" s="126">
        <v>-3575.03</v>
      </c>
      <c r="E56" s="122">
        <f t="shared" si="4"/>
        <v>16424.97</v>
      </c>
      <c r="F56" s="122">
        <v>504</v>
      </c>
      <c r="G56" s="122">
        <v>0</v>
      </c>
      <c r="H56" s="123">
        <f t="shared" si="5"/>
        <v>15920.970000000001</v>
      </c>
    </row>
    <row r="57" spans="1:8" ht="12.75" customHeight="1" x14ac:dyDescent="0.3">
      <c r="A57" s="124">
        <v>54306</v>
      </c>
      <c r="B57" s="125" t="s">
        <v>54</v>
      </c>
      <c r="C57" s="126">
        <v>4500</v>
      </c>
      <c r="D57" s="126">
        <v>1500</v>
      </c>
      <c r="E57" s="122">
        <f t="shared" si="4"/>
        <v>6000</v>
      </c>
      <c r="F57" s="122">
        <v>6000</v>
      </c>
      <c r="G57" s="122">
        <v>0</v>
      </c>
      <c r="H57" s="123">
        <f t="shared" si="5"/>
        <v>0</v>
      </c>
    </row>
    <row r="58" spans="1:8" ht="12.75" customHeight="1" x14ac:dyDescent="0.3">
      <c r="A58" s="124">
        <v>54307</v>
      </c>
      <c r="B58" s="125" t="s">
        <v>55</v>
      </c>
      <c r="C58" s="126">
        <v>6500</v>
      </c>
      <c r="D58" s="126">
        <v>1002</v>
      </c>
      <c r="E58" s="122">
        <f t="shared" si="4"/>
        <v>7502</v>
      </c>
      <c r="F58" s="122">
        <v>7374</v>
      </c>
      <c r="G58" s="122">
        <v>0</v>
      </c>
      <c r="H58" s="123">
        <f t="shared" si="5"/>
        <v>128</v>
      </c>
    </row>
    <row r="59" spans="1:8" ht="12.75" customHeight="1" x14ac:dyDescent="0.3">
      <c r="A59" s="124">
        <v>54308</v>
      </c>
      <c r="B59" s="125" t="s">
        <v>56</v>
      </c>
      <c r="C59" s="126">
        <v>500</v>
      </c>
      <c r="D59" s="126">
        <v>24</v>
      </c>
      <c r="E59" s="122">
        <f t="shared" si="4"/>
        <v>524</v>
      </c>
      <c r="F59" s="122">
        <v>24</v>
      </c>
      <c r="G59" s="122">
        <v>0</v>
      </c>
      <c r="H59" s="123">
        <f t="shared" si="5"/>
        <v>500</v>
      </c>
    </row>
    <row r="60" spans="1:8" ht="12.75" customHeight="1" x14ac:dyDescent="0.3">
      <c r="A60" s="124">
        <v>54313</v>
      </c>
      <c r="B60" s="125" t="s">
        <v>57</v>
      </c>
      <c r="C60" s="126">
        <v>17580</v>
      </c>
      <c r="D60" s="126">
        <v>420</v>
      </c>
      <c r="E60" s="122">
        <f t="shared" si="4"/>
        <v>18000</v>
      </c>
      <c r="F60" s="122">
        <v>420</v>
      </c>
      <c r="G60" s="122">
        <v>0</v>
      </c>
      <c r="H60" s="123">
        <f t="shared" si="5"/>
        <v>17580</v>
      </c>
    </row>
    <row r="61" spans="1:8" ht="12.75" customHeight="1" x14ac:dyDescent="0.3">
      <c r="A61" s="124">
        <v>54314</v>
      </c>
      <c r="B61" s="125" t="s">
        <v>58</v>
      </c>
      <c r="C61" s="126">
        <v>0</v>
      </c>
      <c r="D61" s="126">
        <v>3393.75</v>
      </c>
      <c r="E61" s="122">
        <f t="shared" si="4"/>
        <v>3393.75</v>
      </c>
      <c r="F61" s="122">
        <v>3393.75</v>
      </c>
      <c r="G61" s="122">
        <v>0</v>
      </c>
      <c r="H61" s="123">
        <f t="shared" si="5"/>
        <v>0</v>
      </c>
    </row>
    <row r="62" spans="1:8" ht="12.75" customHeight="1" x14ac:dyDescent="0.3">
      <c r="A62" s="124">
        <v>54316</v>
      </c>
      <c r="B62" s="125" t="s">
        <v>59</v>
      </c>
      <c r="C62" s="126">
        <v>22500</v>
      </c>
      <c r="D62" s="126">
        <v>-4152.33</v>
      </c>
      <c r="E62" s="122">
        <f t="shared" si="4"/>
        <v>18347.669999999998</v>
      </c>
      <c r="F62" s="122">
        <v>16587</v>
      </c>
      <c r="G62" s="122">
        <v>0</v>
      </c>
      <c r="H62" s="123">
        <f t="shared" si="5"/>
        <v>1760.6699999999983</v>
      </c>
    </row>
    <row r="63" spans="1:8" ht="12.75" customHeight="1" x14ac:dyDescent="0.3">
      <c r="A63" s="124">
        <v>54317</v>
      </c>
      <c r="B63" s="125" t="s">
        <v>60</v>
      </c>
      <c r="C63" s="126">
        <v>600670</v>
      </c>
      <c r="D63" s="126">
        <v>-11548.5</v>
      </c>
      <c r="E63" s="122">
        <f t="shared" si="4"/>
        <v>589121.5</v>
      </c>
      <c r="F63" s="122">
        <v>585064.92000000004</v>
      </c>
      <c r="G63" s="122">
        <v>0</v>
      </c>
      <c r="H63" s="123">
        <f t="shared" si="5"/>
        <v>4056.5799999999581</v>
      </c>
    </row>
    <row r="64" spans="1:8" ht="12.75" customHeight="1" x14ac:dyDescent="0.3">
      <c r="A64" s="124">
        <v>54399</v>
      </c>
      <c r="B64" s="125" t="s">
        <v>61</v>
      </c>
      <c r="C64" s="126">
        <v>5044880</v>
      </c>
      <c r="D64" s="126">
        <v>6442.14</v>
      </c>
      <c r="E64" s="122">
        <f t="shared" si="4"/>
        <v>5051322.1399999997</v>
      </c>
      <c r="F64" s="122">
        <v>49664.83</v>
      </c>
      <c r="G64" s="122">
        <v>0</v>
      </c>
      <c r="H64" s="123">
        <f t="shared" si="5"/>
        <v>5001657.3099999996</v>
      </c>
    </row>
    <row r="65" spans="1:11" ht="12.75" customHeight="1" x14ac:dyDescent="0.3">
      <c r="A65" s="157"/>
      <c r="B65" s="129" t="s">
        <v>44</v>
      </c>
      <c r="C65" s="131">
        <f>SUM(C53:C64)</f>
        <v>5807030</v>
      </c>
      <c r="D65" s="131">
        <f>SUM(D53:D64)</f>
        <v>-5399.6399999999985</v>
      </c>
      <c r="E65" s="131">
        <f>SUM(E53:E64)</f>
        <v>5801630.3599999994</v>
      </c>
      <c r="F65" s="131">
        <f>SUM(F53:F64)</f>
        <v>740517.77</v>
      </c>
      <c r="G65" s="131">
        <f>SUM(G53:G64)</f>
        <v>0</v>
      </c>
      <c r="H65" s="158">
        <f t="shared" si="5"/>
        <v>5061112.59</v>
      </c>
    </row>
    <row r="66" spans="1:11" ht="12.75" customHeight="1" x14ac:dyDescent="0.3">
      <c r="A66" s="124">
        <v>54402</v>
      </c>
      <c r="B66" s="125" t="s">
        <v>62</v>
      </c>
      <c r="C66" s="126">
        <v>6000</v>
      </c>
      <c r="D66" s="126">
        <v>-642.58000000000004</v>
      </c>
      <c r="E66" s="122">
        <f t="shared" si="4"/>
        <v>5357.42</v>
      </c>
      <c r="F66" s="122">
        <v>0</v>
      </c>
      <c r="G66" s="126">
        <v>0</v>
      </c>
      <c r="H66" s="123">
        <f t="shared" si="5"/>
        <v>5357.42</v>
      </c>
    </row>
    <row r="67" spans="1:11" ht="12.75" customHeight="1" x14ac:dyDescent="0.3">
      <c r="A67" s="124">
        <v>54403</v>
      </c>
      <c r="B67" s="125" t="s">
        <v>63</v>
      </c>
      <c r="C67" s="126">
        <v>11400</v>
      </c>
      <c r="D67" s="126">
        <v>0</v>
      </c>
      <c r="E67" s="122">
        <f t="shared" si="4"/>
        <v>11400</v>
      </c>
      <c r="F67" s="122">
        <v>1850</v>
      </c>
      <c r="G67" s="122">
        <v>0</v>
      </c>
      <c r="H67" s="123">
        <f t="shared" si="5"/>
        <v>9550</v>
      </c>
    </row>
    <row r="68" spans="1:11" ht="12.75" customHeight="1" x14ac:dyDescent="0.3">
      <c r="A68" s="124">
        <v>54404</v>
      </c>
      <c r="B68" s="125" t="s">
        <v>64</v>
      </c>
      <c r="C68" s="126">
        <v>12000</v>
      </c>
      <c r="D68" s="126">
        <v>0</v>
      </c>
      <c r="E68" s="122">
        <f t="shared" si="4"/>
        <v>12000</v>
      </c>
      <c r="F68" s="122"/>
      <c r="G68" s="122">
        <v>0</v>
      </c>
      <c r="H68" s="123">
        <f t="shared" si="5"/>
        <v>12000</v>
      </c>
    </row>
    <row r="69" spans="1:11" ht="12.75" customHeight="1" x14ac:dyDescent="0.3">
      <c r="A69" s="157"/>
      <c r="B69" s="129" t="s">
        <v>44</v>
      </c>
      <c r="C69" s="131">
        <f>SUM(C66:C68)</f>
        <v>29400</v>
      </c>
      <c r="D69" s="131">
        <f>SUM(D66:D68)</f>
        <v>-642.58000000000004</v>
      </c>
      <c r="E69" s="131">
        <f>SUM(E66:E68)</f>
        <v>28757.42</v>
      </c>
      <c r="F69" s="131">
        <f>SUM(F66:F68)</f>
        <v>1850</v>
      </c>
      <c r="G69" s="131">
        <f>SUM(G66:G68)</f>
        <v>0</v>
      </c>
      <c r="H69" s="158">
        <f t="shared" si="5"/>
        <v>26907.42</v>
      </c>
    </row>
    <row r="70" spans="1:11" ht="12.75" customHeight="1" x14ac:dyDescent="0.3">
      <c r="A70" s="124">
        <v>54505</v>
      </c>
      <c r="B70" s="125" t="s">
        <v>65</v>
      </c>
      <c r="C70" s="126">
        <v>7000</v>
      </c>
      <c r="D70" s="126">
        <v>0</v>
      </c>
      <c r="E70" s="122">
        <f t="shared" si="4"/>
        <v>7000</v>
      </c>
      <c r="F70" s="122">
        <v>0</v>
      </c>
      <c r="G70" s="122">
        <v>0</v>
      </c>
      <c r="H70" s="123">
        <f t="shared" si="5"/>
        <v>7000</v>
      </c>
    </row>
    <row r="71" spans="1:11" ht="12.75" customHeight="1" x14ac:dyDescent="0.3">
      <c r="A71" s="124">
        <v>54599</v>
      </c>
      <c r="B71" s="125" t="s">
        <v>66</v>
      </c>
      <c r="C71" s="126">
        <v>0</v>
      </c>
      <c r="D71" s="126">
        <v>0</v>
      </c>
      <c r="E71" s="122">
        <f t="shared" si="4"/>
        <v>0</v>
      </c>
      <c r="F71" s="122">
        <v>0</v>
      </c>
      <c r="G71" s="122">
        <v>0</v>
      </c>
      <c r="H71" s="123">
        <f t="shared" si="5"/>
        <v>0</v>
      </c>
    </row>
    <row r="72" spans="1:11" ht="12.75" customHeight="1" thickBot="1" x14ac:dyDescent="0.35">
      <c r="A72" s="159"/>
      <c r="B72" s="160" t="s">
        <v>44</v>
      </c>
      <c r="C72" s="161">
        <f>SUM(C70:C71)</f>
        <v>7000</v>
      </c>
      <c r="D72" s="161">
        <f>SUM(D70:D71)</f>
        <v>0</v>
      </c>
      <c r="E72" s="161">
        <f>SUM(E70:E71)</f>
        <v>7000</v>
      </c>
      <c r="F72" s="161">
        <f>SUM(F70:F71)</f>
        <v>0</v>
      </c>
      <c r="G72" s="161">
        <f>SUM(G70:G71)</f>
        <v>0</v>
      </c>
      <c r="H72" s="162">
        <f t="shared" si="5"/>
        <v>7000</v>
      </c>
    </row>
    <row r="73" spans="1:11" ht="15" customHeight="1" thickBot="1" x14ac:dyDescent="0.35">
      <c r="A73" s="163"/>
      <c r="B73" s="142" t="s">
        <v>25</v>
      </c>
      <c r="C73" s="143">
        <f>+C72+C69+C65+C52+C43</f>
        <v>6977228</v>
      </c>
      <c r="D73" s="143">
        <f>+D72+D69+D65+D52+D43</f>
        <v>-2383.809999999999</v>
      </c>
      <c r="E73" s="164">
        <f>+E72+E69+E65+E52+E43</f>
        <v>6974844.1899999995</v>
      </c>
      <c r="F73" s="165">
        <f>+F72+F69+F65+F52+F43</f>
        <v>1508935.8599999999</v>
      </c>
      <c r="G73" s="166">
        <f>+G72+G69+G65+G52+G43</f>
        <v>0</v>
      </c>
      <c r="H73" s="167">
        <f t="shared" si="5"/>
        <v>5465908.3300000001</v>
      </c>
      <c r="J73" s="168"/>
      <c r="K73" s="169"/>
    </row>
    <row r="74" spans="1:11" ht="12.75" customHeight="1" x14ac:dyDescent="0.3">
      <c r="A74" s="120">
        <v>55599</v>
      </c>
      <c r="B74" s="121" t="s">
        <v>67</v>
      </c>
      <c r="C74" s="122">
        <v>4710</v>
      </c>
      <c r="D74" s="122">
        <v>-976.65</v>
      </c>
      <c r="E74" s="122">
        <f t="shared" ref="E74" si="6">C74+D74</f>
        <v>3733.35</v>
      </c>
      <c r="F74" s="122">
        <v>3046.77</v>
      </c>
      <c r="G74" s="122">
        <v>0</v>
      </c>
      <c r="H74" s="123">
        <f t="shared" si="5"/>
        <v>686.57999999999993</v>
      </c>
    </row>
    <row r="75" spans="1:11" ht="12.75" customHeight="1" x14ac:dyDescent="0.3">
      <c r="A75" s="157"/>
      <c r="B75" s="129" t="s">
        <v>44</v>
      </c>
      <c r="C75" s="131">
        <f>SUM(C74)</f>
        <v>4710</v>
      </c>
      <c r="D75" s="131">
        <f>SUM(D74)</f>
        <v>-976.65</v>
      </c>
      <c r="E75" s="131">
        <f>SUM(E74)</f>
        <v>3733.35</v>
      </c>
      <c r="F75" s="131">
        <f>SUM(F74)</f>
        <v>3046.77</v>
      </c>
      <c r="G75" s="131">
        <f>SUM(G74)</f>
        <v>0</v>
      </c>
      <c r="H75" s="158">
        <f t="shared" si="5"/>
        <v>686.57999999999993</v>
      </c>
    </row>
    <row r="76" spans="1:11" ht="13.5" customHeight="1" x14ac:dyDescent="0.3">
      <c r="A76" s="124">
        <v>55601</v>
      </c>
      <c r="B76" s="125" t="s">
        <v>68</v>
      </c>
      <c r="C76" s="170">
        <v>40650</v>
      </c>
      <c r="D76" s="126">
        <v>4744.88</v>
      </c>
      <c r="E76" s="122">
        <f t="shared" ref="E76:E78" si="7">C76+D76</f>
        <v>45394.879999999997</v>
      </c>
      <c r="F76" s="122">
        <v>45394.879999999997</v>
      </c>
      <c r="G76" s="122">
        <v>0</v>
      </c>
      <c r="H76" s="123">
        <f t="shared" si="5"/>
        <v>0</v>
      </c>
    </row>
    <row r="77" spans="1:11" ht="13.5" customHeight="1" x14ac:dyDescent="0.3">
      <c r="A77" s="124">
        <v>55602</v>
      </c>
      <c r="B77" s="125" t="s">
        <v>69</v>
      </c>
      <c r="C77" s="170">
        <v>43600</v>
      </c>
      <c r="D77" s="126">
        <v>-1384.42</v>
      </c>
      <c r="E77" s="122">
        <f t="shared" si="7"/>
        <v>42215.58</v>
      </c>
      <c r="F77" s="122">
        <v>42215.58</v>
      </c>
      <c r="G77" s="122">
        <v>0</v>
      </c>
      <c r="H77" s="123">
        <f t="shared" si="5"/>
        <v>0</v>
      </c>
    </row>
    <row r="78" spans="1:11" ht="15" customHeight="1" x14ac:dyDescent="0.3">
      <c r="A78" s="124">
        <v>55603</v>
      </c>
      <c r="B78" s="125" t="s">
        <v>70</v>
      </c>
      <c r="C78" s="170">
        <v>25</v>
      </c>
      <c r="D78" s="126">
        <v>0</v>
      </c>
      <c r="E78" s="122">
        <f t="shared" si="7"/>
        <v>25</v>
      </c>
      <c r="F78" s="122">
        <v>25</v>
      </c>
      <c r="G78" s="126">
        <v>0</v>
      </c>
      <c r="H78" s="123">
        <f t="shared" si="5"/>
        <v>0</v>
      </c>
    </row>
    <row r="79" spans="1:11" ht="12.75" customHeight="1" x14ac:dyDescent="0.3">
      <c r="A79" s="157"/>
      <c r="B79" s="129" t="s">
        <v>44</v>
      </c>
      <c r="C79" s="131">
        <f>SUM(C76:C78)</f>
        <v>84275</v>
      </c>
      <c r="D79" s="131">
        <f>SUM(D76:D77)</f>
        <v>3360.46</v>
      </c>
      <c r="E79" s="131">
        <f>SUM(E76:E78)</f>
        <v>87635.459999999992</v>
      </c>
      <c r="F79" s="131">
        <f>SUM(F76:F78)</f>
        <v>87635.459999999992</v>
      </c>
      <c r="G79" s="131">
        <f>SUM(G76:G78)</f>
        <v>0</v>
      </c>
      <c r="H79" s="158">
        <f t="shared" si="5"/>
        <v>0</v>
      </c>
      <c r="I79" s="171"/>
    </row>
    <row r="80" spans="1:11" ht="12.75" customHeight="1" x14ac:dyDescent="0.3">
      <c r="A80" s="172"/>
      <c r="B80" s="129" t="s">
        <v>25</v>
      </c>
      <c r="C80" s="131">
        <f>+C79+C75</f>
        <v>88985</v>
      </c>
      <c r="D80" s="131">
        <f>+D75+D79</f>
        <v>2383.81</v>
      </c>
      <c r="E80" s="132">
        <f>+E79+E75</f>
        <v>91368.81</v>
      </c>
      <c r="F80" s="133">
        <f>+F79+F75</f>
        <v>90682.23</v>
      </c>
      <c r="G80" s="134">
        <f>+G75+G79</f>
        <v>0</v>
      </c>
      <c r="H80" s="173">
        <f t="shared" si="5"/>
        <v>686.58000000000175</v>
      </c>
      <c r="I80" s="171"/>
    </row>
    <row r="81" spans="1:9" s="176" customFormat="1" ht="12.75" customHeight="1" x14ac:dyDescent="0.3">
      <c r="A81" s="124">
        <v>56303</v>
      </c>
      <c r="B81" s="125" t="s">
        <v>71</v>
      </c>
      <c r="C81" s="126">
        <v>4000</v>
      </c>
      <c r="D81" s="126">
        <v>0</v>
      </c>
      <c r="E81" s="122">
        <f t="shared" ref="E81:E82" si="8">C81+D81</f>
        <v>4000</v>
      </c>
      <c r="F81" s="122">
        <v>0</v>
      </c>
      <c r="G81" s="126">
        <v>0</v>
      </c>
      <c r="H81" s="174">
        <f t="shared" si="5"/>
        <v>4000</v>
      </c>
      <c r="I81" s="175"/>
    </row>
    <row r="82" spans="1:9" s="176" customFormat="1" ht="12.75" customHeight="1" x14ac:dyDescent="0.3">
      <c r="A82" s="124">
        <v>56304</v>
      </c>
      <c r="B82" s="125" t="s">
        <v>72</v>
      </c>
      <c r="C82" s="126">
        <v>0</v>
      </c>
      <c r="D82" s="126">
        <v>0</v>
      </c>
      <c r="E82" s="122">
        <f t="shared" si="8"/>
        <v>0</v>
      </c>
      <c r="F82" s="122">
        <v>0</v>
      </c>
      <c r="G82" s="126">
        <v>0</v>
      </c>
      <c r="H82" s="177">
        <f t="shared" si="5"/>
        <v>0</v>
      </c>
      <c r="I82" s="175"/>
    </row>
    <row r="83" spans="1:9" s="176" customFormat="1" ht="12.75" customHeight="1" x14ac:dyDescent="0.3">
      <c r="A83" s="157"/>
      <c r="B83" s="129" t="s">
        <v>44</v>
      </c>
      <c r="C83" s="131">
        <f>C82+C81</f>
        <v>4000</v>
      </c>
      <c r="D83" s="131">
        <f>SUM(D81:D82)</f>
        <v>0</v>
      </c>
      <c r="E83" s="131">
        <f>SUM(E81:E82)</f>
        <v>4000</v>
      </c>
      <c r="F83" s="131">
        <f>SUM(F81:F82)</f>
        <v>0</v>
      </c>
      <c r="G83" s="131">
        <f t="shared" ref="G83:H83" si="9">SUM(G81:G82)</f>
        <v>0</v>
      </c>
      <c r="H83" s="131">
        <f t="shared" si="9"/>
        <v>4000</v>
      </c>
      <c r="I83" s="175"/>
    </row>
    <row r="84" spans="1:9" s="176" customFormat="1" ht="12.75" customHeight="1" x14ac:dyDescent="0.3">
      <c r="A84" s="124">
        <v>56404</v>
      </c>
      <c r="B84" s="125" t="s">
        <v>73</v>
      </c>
      <c r="C84" s="126">
        <v>5500</v>
      </c>
      <c r="D84" s="126">
        <v>0</v>
      </c>
      <c r="E84" s="122">
        <f t="shared" ref="E84" si="10">C84+D84</f>
        <v>5500</v>
      </c>
      <c r="F84" s="122">
        <v>5500</v>
      </c>
      <c r="G84" s="126">
        <v>0</v>
      </c>
      <c r="H84" s="174">
        <f t="shared" si="5"/>
        <v>0</v>
      </c>
      <c r="I84" s="175"/>
    </row>
    <row r="85" spans="1:9" s="176" customFormat="1" ht="13.5" customHeight="1" thickBot="1" x14ac:dyDescent="0.35">
      <c r="A85" s="159"/>
      <c r="B85" s="160" t="s">
        <v>44</v>
      </c>
      <c r="C85" s="161">
        <f>SUM(C84)</f>
        <v>5500</v>
      </c>
      <c r="D85" s="161">
        <f>SUM(D84)</f>
        <v>0</v>
      </c>
      <c r="E85" s="161">
        <f>SUM(E84)</f>
        <v>5500</v>
      </c>
      <c r="F85" s="161">
        <f>SUM(F84)</f>
        <v>5500</v>
      </c>
      <c r="G85" s="161">
        <f>SUM(G84)</f>
        <v>0</v>
      </c>
      <c r="H85" s="178">
        <f t="shared" si="5"/>
        <v>0</v>
      </c>
      <c r="I85" s="175"/>
    </row>
    <row r="86" spans="1:9" s="176" customFormat="1" ht="15" customHeight="1" thickBot="1" x14ac:dyDescent="0.35">
      <c r="A86" s="163"/>
      <c r="B86" s="142" t="s">
        <v>25</v>
      </c>
      <c r="C86" s="143">
        <f t="shared" ref="C86:G86" si="11">+C83+C85</f>
        <v>9500</v>
      </c>
      <c r="D86" s="143">
        <f t="shared" si="11"/>
        <v>0</v>
      </c>
      <c r="E86" s="164">
        <f t="shared" si="11"/>
        <v>9500</v>
      </c>
      <c r="F86" s="165">
        <f t="shared" si="11"/>
        <v>5500</v>
      </c>
      <c r="G86" s="166">
        <f t="shared" si="11"/>
        <v>0</v>
      </c>
      <c r="H86" s="167">
        <f t="shared" si="5"/>
        <v>4000</v>
      </c>
      <c r="I86" s="175"/>
    </row>
    <row r="87" spans="1:9" s="176" customFormat="1" ht="12.75" customHeight="1" x14ac:dyDescent="0.3">
      <c r="A87" s="146"/>
      <c r="B87" s="146"/>
      <c r="C87" s="147"/>
      <c r="D87" s="147"/>
      <c r="E87" s="147"/>
      <c r="F87" s="147"/>
      <c r="G87" s="147"/>
      <c r="H87" s="147"/>
      <c r="I87" s="175"/>
    </row>
    <row r="88" spans="1:9" s="176" customFormat="1" ht="12.75" customHeight="1" x14ac:dyDescent="0.3">
      <c r="A88" s="146"/>
      <c r="B88" s="146"/>
      <c r="C88" s="147"/>
      <c r="D88" s="147"/>
      <c r="E88" s="147"/>
      <c r="F88" s="147"/>
      <c r="G88" s="147"/>
      <c r="H88" s="147"/>
      <c r="I88" s="175"/>
    </row>
    <row r="89" spans="1:9" s="176" customFormat="1" ht="12.75" customHeight="1" x14ac:dyDescent="0.3">
      <c r="A89" s="146"/>
      <c r="B89" s="146"/>
      <c r="C89" s="147"/>
      <c r="D89" s="147"/>
      <c r="E89" s="147"/>
      <c r="F89" s="147"/>
      <c r="G89" s="147"/>
      <c r="H89" s="147"/>
      <c r="I89" s="175"/>
    </row>
    <row r="90" spans="1:9" s="176" customFormat="1" ht="12.75" customHeight="1" thickBot="1" x14ac:dyDescent="0.35">
      <c r="A90" s="146"/>
      <c r="B90" s="146"/>
      <c r="C90" s="147"/>
      <c r="D90" s="147"/>
      <c r="E90" s="147"/>
      <c r="F90" s="147"/>
      <c r="G90" s="147"/>
      <c r="H90" s="147"/>
      <c r="I90" s="175"/>
    </row>
    <row r="91" spans="1:9" s="176" customFormat="1" ht="12.75" customHeight="1" thickBot="1" x14ac:dyDescent="0.35">
      <c r="A91" s="113" t="s">
        <v>5</v>
      </c>
      <c r="B91" s="114" t="s">
        <v>6</v>
      </c>
      <c r="C91" s="149" t="s">
        <v>7</v>
      </c>
      <c r="D91" s="115" t="s">
        <v>8</v>
      </c>
      <c r="E91" s="150" t="s">
        <v>45</v>
      </c>
      <c r="F91" s="151" t="s">
        <v>10</v>
      </c>
      <c r="G91" s="152" t="s">
        <v>11</v>
      </c>
      <c r="H91" s="179" t="s">
        <v>12</v>
      </c>
      <c r="I91" s="175"/>
    </row>
    <row r="92" spans="1:9" s="84" customFormat="1" ht="12.75" customHeight="1" x14ac:dyDescent="0.25">
      <c r="A92" s="180">
        <v>61101</v>
      </c>
      <c r="B92" s="181" t="s">
        <v>74</v>
      </c>
      <c r="C92" s="182">
        <v>3060</v>
      </c>
      <c r="D92" s="182">
        <v>0</v>
      </c>
      <c r="E92" s="122">
        <f t="shared" ref="E92:E100" si="12">C92+D92</f>
        <v>3060</v>
      </c>
      <c r="F92" s="156">
        <v>0</v>
      </c>
      <c r="G92" s="182">
        <v>0</v>
      </c>
      <c r="H92" s="123">
        <f t="shared" ref="H92:H103" si="13">((E92-F92)-G92)</f>
        <v>3060</v>
      </c>
      <c r="I92" s="83"/>
    </row>
    <row r="93" spans="1:9" s="84" customFormat="1" ht="12.75" customHeight="1" x14ac:dyDescent="0.25">
      <c r="A93" s="157">
        <v>61102</v>
      </c>
      <c r="B93" s="183" t="s">
        <v>75</v>
      </c>
      <c r="C93" s="127">
        <v>6760</v>
      </c>
      <c r="D93" s="127">
        <v>0</v>
      </c>
      <c r="E93" s="122">
        <f t="shared" si="12"/>
        <v>6760</v>
      </c>
      <c r="F93" s="122">
        <v>80</v>
      </c>
      <c r="G93" s="127">
        <v>0</v>
      </c>
      <c r="H93" s="123">
        <f t="shared" si="13"/>
        <v>6680</v>
      </c>
      <c r="I93" s="83"/>
    </row>
    <row r="94" spans="1:9" s="84" customFormat="1" ht="12.75" customHeight="1" x14ac:dyDescent="0.25">
      <c r="A94" s="157">
        <v>61103</v>
      </c>
      <c r="B94" s="183" t="s">
        <v>76</v>
      </c>
      <c r="C94" s="127">
        <v>500</v>
      </c>
      <c r="D94" s="127">
        <v>0</v>
      </c>
      <c r="E94" s="122">
        <f t="shared" si="12"/>
        <v>500</v>
      </c>
      <c r="F94" s="122">
        <v>0</v>
      </c>
      <c r="G94" s="127">
        <v>0</v>
      </c>
      <c r="H94" s="123">
        <f t="shared" si="13"/>
        <v>500</v>
      </c>
      <c r="I94" s="83"/>
    </row>
    <row r="95" spans="1:9" s="84" customFormat="1" ht="12.75" customHeight="1" x14ac:dyDescent="0.25">
      <c r="A95" s="157">
        <v>61104</v>
      </c>
      <c r="B95" s="183" t="s">
        <v>77</v>
      </c>
      <c r="C95" s="127">
        <v>16000</v>
      </c>
      <c r="D95" s="127">
        <v>0</v>
      </c>
      <c r="E95" s="122">
        <f t="shared" si="12"/>
        <v>16000</v>
      </c>
      <c r="F95" s="122">
        <v>0</v>
      </c>
      <c r="G95" s="127">
        <v>0</v>
      </c>
      <c r="H95" s="123">
        <f t="shared" si="13"/>
        <v>16000</v>
      </c>
      <c r="I95" s="83"/>
    </row>
    <row r="96" spans="1:9" s="84" customFormat="1" ht="12.75" customHeight="1" x14ac:dyDescent="0.25">
      <c r="A96" s="157">
        <v>61105</v>
      </c>
      <c r="B96" s="183" t="s">
        <v>78</v>
      </c>
      <c r="C96" s="127">
        <v>0</v>
      </c>
      <c r="D96" s="127">
        <v>0</v>
      </c>
      <c r="E96" s="122">
        <f t="shared" si="12"/>
        <v>0</v>
      </c>
      <c r="F96" s="122">
        <v>0</v>
      </c>
      <c r="G96" s="127">
        <v>0</v>
      </c>
      <c r="H96" s="123">
        <f t="shared" si="13"/>
        <v>0</v>
      </c>
      <c r="I96" s="83"/>
    </row>
    <row r="97" spans="1:11" s="176" customFormat="1" ht="12.75" customHeight="1" x14ac:dyDescent="0.3">
      <c r="A97" s="124">
        <v>61108</v>
      </c>
      <c r="B97" s="125" t="s">
        <v>41</v>
      </c>
      <c r="C97" s="126">
        <v>1000</v>
      </c>
      <c r="D97" s="126">
        <v>0</v>
      </c>
      <c r="E97" s="122">
        <f t="shared" si="12"/>
        <v>1000</v>
      </c>
      <c r="F97" s="122">
        <v>0</v>
      </c>
      <c r="G97" s="126">
        <v>0</v>
      </c>
      <c r="H97" s="123">
        <f t="shared" si="13"/>
        <v>1000</v>
      </c>
      <c r="I97" s="175"/>
    </row>
    <row r="98" spans="1:11" s="176" customFormat="1" ht="12.75" customHeight="1" x14ac:dyDescent="0.3">
      <c r="A98" s="124">
        <v>61199</v>
      </c>
      <c r="B98" s="125" t="s">
        <v>79</v>
      </c>
      <c r="C98" s="126">
        <v>0</v>
      </c>
      <c r="D98" s="126">
        <v>0</v>
      </c>
      <c r="E98" s="122">
        <f t="shared" si="12"/>
        <v>0</v>
      </c>
      <c r="F98" s="122">
        <v>0</v>
      </c>
      <c r="G98" s="126">
        <v>0</v>
      </c>
      <c r="H98" s="158">
        <f t="shared" si="13"/>
        <v>0</v>
      </c>
      <c r="I98" s="175"/>
    </row>
    <row r="99" spans="1:11" s="176" customFormat="1" ht="13.5" customHeight="1" x14ac:dyDescent="0.3">
      <c r="A99" s="157"/>
      <c r="B99" s="129" t="s">
        <v>44</v>
      </c>
      <c r="C99" s="131">
        <f t="shared" ref="C99:G99" si="14">SUM(C92:C98)</f>
        <v>27320</v>
      </c>
      <c r="D99" s="131">
        <f>SUM(D92:D98)</f>
        <v>0</v>
      </c>
      <c r="E99" s="131">
        <f t="shared" si="14"/>
        <v>27320</v>
      </c>
      <c r="F99" s="131">
        <f t="shared" si="14"/>
        <v>80</v>
      </c>
      <c r="G99" s="131">
        <f t="shared" si="14"/>
        <v>0</v>
      </c>
      <c r="H99" s="158">
        <f t="shared" si="13"/>
        <v>27240</v>
      </c>
      <c r="I99" s="175"/>
    </row>
    <row r="100" spans="1:11" s="176" customFormat="1" ht="12.75" customHeight="1" x14ac:dyDescent="0.3">
      <c r="A100" s="124">
        <v>61403</v>
      </c>
      <c r="B100" s="125" t="s">
        <v>80</v>
      </c>
      <c r="C100" s="126">
        <v>9235</v>
      </c>
      <c r="D100" s="126">
        <v>0</v>
      </c>
      <c r="E100" s="122">
        <f t="shared" si="12"/>
        <v>9235</v>
      </c>
      <c r="F100" s="126">
        <v>0</v>
      </c>
      <c r="G100" s="126">
        <v>0</v>
      </c>
      <c r="H100" s="123">
        <f t="shared" si="13"/>
        <v>9235</v>
      </c>
      <c r="I100" s="175"/>
    </row>
    <row r="101" spans="1:11" s="176" customFormat="1" ht="12.75" customHeight="1" x14ac:dyDescent="0.3">
      <c r="A101" s="159"/>
      <c r="B101" s="160" t="s">
        <v>44</v>
      </c>
      <c r="C101" s="161">
        <f>SUM(C100)</f>
        <v>9235</v>
      </c>
      <c r="D101" s="161">
        <f>SUM(D100)</f>
        <v>0</v>
      </c>
      <c r="E101" s="161">
        <f>SUM(E100)</f>
        <v>9235</v>
      </c>
      <c r="F101" s="184">
        <f>SUM(F100)</f>
        <v>0</v>
      </c>
      <c r="G101" s="184">
        <f>SUM(G100)</f>
        <v>0</v>
      </c>
      <c r="H101" s="162">
        <f t="shared" si="13"/>
        <v>9235</v>
      </c>
      <c r="I101" s="175"/>
    </row>
    <row r="102" spans="1:11" s="176" customFormat="1" ht="14.25" customHeight="1" thickBot="1" x14ac:dyDescent="0.35">
      <c r="A102" s="193"/>
      <c r="B102" s="160" t="s">
        <v>25</v>
      </c>
      <c r="C102" s="161">
        <f>+C99+C101</f>
        <v>36555</v>
      </c>
      <c r="D102" s="161">
        <f>+D101+D99</f>
        <v>0</v>
      </c>
      <c r="E102" s="185">
        <f>+E101+E99</f>
        <v>36555</v>
      </c>
      <c r="F102" s="186">
        <f>+F101+F99</f>
        <v>80</v>
      </c>
      <c r="G102" s="187">
        <f>SUM(G101+G99)</f>
        <v>0</v>
      </c>
      <c r="H102" s="194">
        <f t="shared" si="13"/>
        <v>36475</v>
      </c>
      <c r="I102" s="175"/>
    </row>
    <row r="103" spans="1:11" ht="15" customHeight="1" thickBot="1" x14ac:dyDescent="0.35">
      <c r="A103" s="163"/>
      <c r="B103" s="142" t="s">
        <v>81</v>
      </c>
      <c r="C103" s="188">
        <f>+C102+C86+C80+C73+C24</f>
        <v>15421418</v>
      </c>
      <c r="D103" s="143">
        <f>+D102+D86+D80+D73+D24</f>
        <v>-5.4569682106375694E-12</v>
      </c>
      <c r="E103" s="164">
        <f>+E24+E73+E80+E102+E86</f>
        <v>15421418</v>
      </c>
      <c r="F103" s="165">
        <f>+F24+F73+F80+F102+F86</f>
        <v>4008301.6299999994</v>
      </c>
      <c r="G103" s="166">
        <f>+G24+G73+G80+G86+G102</f>
        <v>106539.14</v>
      </c>
      <c r="H103" s="167">
        <f t="shared" si="13"/>
        <v>11306577.23</v>
      </c>
      <c r="I103" s="171"/>
      <c r="J103" s="137"/>
      <c r="K103" s="137"/>
    </row>
    <row r="104" spans="1:11" ht="12.75" customHeight="1" x14ac:dyDescent="0.3">
      <c r="C104" s="189"/>
      <c r="D104" s="189"/>
      <c r="E104" s="189"/>
      <c r="F104" s="189"/>
      <c r="G104" s="189"/>
      <c r="H104" s="171"/>
      <c r="I104" s="171"/>
      <c r="J104" s="137"/>
    </row>
    <row r="105" spans="1:11" ht="12.75" customHeight="1" x14ac:dyDescent="0.3">
      <c r="C105" s="189"/>
      <c r="D105" s="189"/>
      <c r="E105" s="189"/>
      <c r="F105" s="189"/>
      <c r="G105" s="189"/>
      <c r="H105" s="171"/>
      <c r="I105" s="171"/>
    </row>
    <row r="106" spans="1:11" ht="12.75" customHeight="1" x14ac:dyDescent="0.3">
      <c r="C106" s="189"/>
      <c r="D106" s="189"/>
      <c r="E106" s="189"/>
      <c r="F106" s="189"/>
      <c r="G106" s="169"/>
      <c r="H106" s="171"/>
      <c r="I106" s="171"/>
    </row>
    <row r="107" spans="1:11" ht="12.75" customHeight="1" x14ac:dyDescent="0.3">
      <c r="C107" s="189"/>
      <c r="D107" s="189"/>
      <c r="E107" s="189"/>
      <c r="F107" s="189"/>
      <c r="H107" s="103"/>
      <c r="I107" s="171"/>
    </row>
    <row r="108" spans="1:11" ht="12.75" customHeight="1" x14ac:dyDescent="0.3">
      <c r="C108" s="189"/>
      <c r="D108" s="189"/>
      <c r="E108" s="189"/>
      <c r="F108" s="189"/>
      <c r="H108" s="171"/>
      <c r="I108" s="171"/>
    </row>
    <row r="109" spans="1:11" ht="12.75" customHeight="1" x14ac:dyDescent="0.3">
      <c r="C109" s="189"/>
      <c r="D109" s="189"/>
      <c r="E109" s="189"/>
      <c r="F109" s="189"/>
      <c r="G109" s="189"/>
      <c r="H109" s="171"/>
      <c r="I109" s="171"/>
    </row>
    <row r="110" spans="1:11" ht="12.75" customHeight="1" x14ac:dyDescent="0.3">
      <c r="C110" s="189"/>
      <c r="D110" s="189"/>
      <c r="E110" s="189"/>
      <c r="F110" s="189"/>
      <c r="G110" s="189"/>
      <c r="H110" s="171"/>
      <c r="I110" s="171"/>
    </row>
    <row r="111" spans="1:11" ht="12.75" customHeight="1" x14ac:dyDescent="0.3">
      <c r="C111" s="189"/>
      <c r="D111" s="189"/>
      <c r="E111" s="189"/>
      <c r="F111" s="189"/>
      <c r="G111" s="189"/>
      <c r="J111" s="171"/>
    </row>
    <row r="112" spans="1:11" ht="12.75" customHeight="1" x14ac:dyDescent="0.3">
      <c r="C112" s="189"/>
      <c r="D112" s="189"/>
      <c r="E112" s="189"/>
      <c r="F112" s="189"/>
      <c r="G112" s="189"/>
    </row>
    <row r="113" spans="3:8" ht="12.75" customHeight="1" x14ac:dyDescent="0.3">
      <c r="C113" s="190"/>
      <c r="D113" s="190"/>
      <c r="E113" s="190"/>
      <c r="F113" s="190"/>
      <c r="G113" s="190"/>
      <c r="H113" s="190"/>
    </row>
    <row r="114" spans="3:8" ht="12.75" customHeight="1" x14ac:dyDescent="0.3">
      <c r="C114" s="105"/>
      <c r="D114" s="105"/>
      <c r="E114" s="105"/>
      <c r="F114" s="105"/>
      <c r="G114" s="105"/>
      <c r="H114" s="105"/>
    </row>
  </sheetData>
  <mergeCells count="6">
    <mergeCell ref="B2:H2"/>
    <mergeCell ref="B3:H3"/>
    <mergeCell ref="B4:H4"/>
    <mergeCell ref="A6:H6"/>
    <mergeCell ref="A8:H8"/>
    <mergeCell ref="A7:H7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workbookViewId="0">
      <selection activeCell="E15" sqref="E15"/>
    </sheetView>
  </sheetViews>
  <sheetFormatPr baseColWidth="10" defaultRowHeight="12.75" customHeight="1" x14ac:dyDescent="0.3"/>
  <cols>
    <col min="1" max="1" width="7" customWidth="1"/>
    <col min="2" max="2" width="32.33203125" customWidth="1"/>
    <col min="3" max="3" width="15.6640625" customWidth="1"/>
    <col min="4" max="4" width="13.109375" customWidth="1"/>
    <col min="5" max="5" width="14.6640625" customWidth="1"/>
    <col min="6" max="6" width="15" customWidth="1"/>
    <col min="7" max="7" width="14.109375" customWidth="1"/>
    <col min="8" max="8" width="14.6640625" customWidth="1"/>
    <col min="9" max="9" width="12.88671875" bestFit="1" customWidth="1"/>
    <col min="10" max="10" width="12.33203125" bestFit="1" customWidth="1"/>
    <col min="11" max="11" width="13.33203125" bestFit="1" customWidth="1"/>
  </cols>
  <sheetData>
    <row r="2" spans="1:9" ht="18" customHeight="1" x14ac:dyDescent="0.3">
      <c r="A2" s="1"/>
      <c r="B2" s="200" t="s">
        <v>0</v>
      </c>
      <c r="C2" s="200"/>
      <c r="D2" s="200"/>
      <c r="E2" s="200"/>
      <c r="F2" s="200"/>
      <c r="G2" s="200"/>
      <c r="H2" s="200"/>
      <c r="I2" s="110"/>
    </row>
    <row r="3" spans="1:9" ht="16.5" customHeight="1" x14ac:dyDescent="0.3">
      <c r="A3" s="1"/>
      <c r="B3" s="200" t="s">
        <v>1</v>
      </c>
      <c r="C3" s="200"/>
      <c r="D3" s="200"/>
      <c r="E3" s="200"/>
      <c r="F3" s="200"/>
      <c r="G3" s="200"/>
      <c r="H3" s="200"/>
      <c r="I3" s="1"/>
    </row>
    <row r="4" spans="1:9" ht="16.5" customHeight="1" x14ac:dyDescent="0.3">
      <c r="A4" s="111"/>
      <c r="B4" s="202" t="s">
        <v>2</v>
      </c>
      <c r="C4" s="202"/>
      <c r="D4" s="202"/>
      <c r="E4" s="202"/>
      <c r="F4" s="202"/>
      <c r="G4" s="202"/>
      <c r="H4" s="202"/>
      <c r="I4" s="1"/>
    </row>
    <row r="5" spans="1:9" ht="12.75" customHeight="1" x14ac:dyDescent="0.3">
      <c r="A5" s="111"/>
      <c r="B5" s="112"/>
      <c r="C5" s="112"/>
      <c r="D5" s="112"/>
      <c r="E5" s="112"/>
      <c r="F5" s="112"/>
      <c r="G5" s="112"/>
      <c r="H5" s="111"/>
      <c r="I5" s="1"/>
    </row>
    <row r="6" spans="1:9" ht="12.75" customHeight="1" x14ac:dyDescent="0.3">
      <c r="A6" s="202" t="s">
        <v>3</v>
      </c>
      <c r="B6" s="202"/>
      <c r="C6" s="202"/>
      <c r="D6" s="202"/>
      <c r="E6" s="202"/>
      <c r="F6" s="202"/>
      <c r="G6" s="202"/>
      <c r="H6" s="202"/>
      <c r="I6" s="1"/>
    </row>
    <row r="7" spans="1:9" ht="12.75" customHeight="1" x14ac:dyDescent="0.3">
      <c r="A7" s="202" t="s">
        <v>85</v>
      </c>
      <c r="B7" s="202"/>
      <c r="C7" s="202"/>
      <c r="D7" s="202"/>
      <c r="E7" s="202"/>
      <c r="F7" s="202"/>
      <c r="G7" s="202"/>
      <c r="H7" s="202"/>
      <c r="I7" s="1"/>
    </row>
    <row r="8" spans="1:9" ht="12.75" customHeight="1" thickBot="1" x14ac:dyDescent="0.35">
      <c r="A8" s="202"/>
      <c r="B8" s="202"/>
      <c r="C8" s="202"/>
      <c r="D8" s="202"/>
      <c r="E8" s="202"/>
      <c r="F8" s="202"/>
      <c r="G8" s="202"/>
      <c r="H8" s="202"/>
      <c r="I8" s="1"/>
    </row>
    <row r="9" spans="1:9" s="14" customFormat="1" ht="17.25" customHeight="1" thickBot="1" x14ac:dyDescent="0.3">
      <c r="A9" s="113" t="s">
        <v>5</v>
      </c>
      <c r="B9" s="114" t="s">
        <v>6</v>
      </c>
      <c r="C9" s="115" t="s">
        <v>7</v>
      </c>
      <c r="D9" s="115" t="s">
        <v>8</v>
      </c>
      <c r="E9" s="116" t="s">
        <v>9</v>
      </c>
      <c r="F9" s="117" t="s">
        <v>10</v>
      </c>
      <c r="G9" s="118" t="s">
        <v>11</v>
      </c>
      <c r="H9" s="119" t="s">
        <v>12</v>
      </c>
    </row>
    <row r="10" spans="1:9" ht="12.75" customHeight="1" x14ac:dyDescent="0.3">
      <c r="A10" s="120">
        <v>51101</v>
      </c>
      <c r="B10" s="121" t="s">
        <v>13</v>
      </c>
      <c r="C10" s="122">
        <v>4811380</v>
      </c>
      <c r="D10" s="122">
        <v>-60714.85</v>
      </c>
      <c r="E10" s="122">
        <f t="shared" ref="E10:E42" si="0">C10+D10</f>
        <v>4750665.1500000004</v>
      </c>
      <c r="F10" s="122">
        <v>1931465.16</v>
      </c>
      <c r="G10" s="122">
        <v>48906.39</v>
      </c>
      <c r="H10" s="123">
        <f>((E10-F10)-G10)</f>
        <v>2770293.6</v>
      </c>
    </row>
    <row r="11" spans="1:9" ht="12.75" customHeight="1" x14ac:dyDescent="0.3">
      <c r="A11" s="124">
        <v>51103</v>
      </c>
      <c r="B11" s="125" t="s">
        <v>14</v>
      </c>
      <c r="C11" s="126">
        <v>177945</v>
      </c>
      <c r="D11" s="122">
        <v>-2737.56</v>
      </c>
      <c r="E11" s="122">
        <f t="shared" si="0"/>
        <v>175207.44</v>
      </c>
      <c r="F11" s="122">
        <v>0</v>
      </c>
      <c r="G11" s="122">
        <v>0</v>
      </c>
      <c r="H11" s="123">
        <f t="shared" ref="H11:H42" si="1">((E11-F11)-G11)</f>
        <v>175207.44</v>
      </c>
    </row>
    <row r="12" spans="1:9" ht="12.75" customHeight="1" x14ac:dyDescent="0.3">
      <c r="A12" s="124">
        <v>51107</v>
      </c>
      <c r="B12" s="125" t="s">
        <v>15</v>
      </c>
      <c r="C12" s="126">
        <v>503750</v>
      </c>
      <c r="D12" s="126">
        <v>-7800</v>
      </c>
      <c r="E12" s="122">
        <f t="shared" si="0"/>
        <v>495950</v>
      </c>
      <c r="F12" s="122">
        <v>0</v>
      </c>
      <c r="G12" s="122">
        <v>0</v>
      </c>
      <c r="H12" s="123">
        <f t="shared" si="1"/>
        <v>495950</v>
      </c>
    </row>
    <row r="13" spans="1:9" ht="12.75" customHeight="1" x14ac:dyDescent="0.3">
      <c r="A13" s="124">
        <v>51201</v>
      </c>
      <c r="B13" s="125" t="s">
        <v>16</v>
      </c>
      <c r="C13" s="126">
        <v>1597065</v>
      </c>
      <c r="D13" s="127">
        <v>61107.13</v>
      </c>
      <c r="E13" s="122">
        <f t="shared" si="0"/>
        <v>1658172.13</v>
      </c>
      <c r="F13" s="122">
        <v>659039.93999999994</v>
      </c>
      <c r="G13" s="122">
        <v>29589.84</v>
      </c>
      <c r="H13" s="123">
        <f t="shared" si="1"/>
        <v>969542.35</v>
      </c>
    </row>
    <row r="14" spans="1:9" ht="12.75" customHeight="1" x14ac:dyDescent="0.3">
      <c r="A14" s="124">
        <v>51203</v>
      </c>
      <c r="B14" s="125" t="s">
        <v>14</v>
      </c>
      <c r="C14" s="126">
        <v>48830</v>
      </c>
      <c r="D14" s="126">
        <v>2737.56</v>
      </c>
      <c r="E14" s="122">
        <f t="shared" si="0"/>
        <v>51567.56</v>
      </c>
      <c r="F14" s="122">
        <v>0</v>
      </c>
      <c r="G14" s="122">
        <v>0</v>
      </c>
      <c r="H14" s="123">
        <f t="shared" si="1"/>
        <v>51567.56</v>
      </c>
    </row>
    <row r="15" spans="1:9" ht="12.75" customHeight="1" x14ac:dyDescent="0.3">
      <c r="A15" s="124">
        <v>51207</v>
      </c>
      <c r="B15" s="125" t="s">
        <v>15</v>
      </c>
      <c r="C15" s="126">
        <v>139100</v>
      </c>
      <c r="D15" s="126">
        <v>7800</v>
      </c>
      <c r="E15" s="122">
        <f t="shared" si="0"/>
        <v>146900</v>
      </c>
      <c r="F15" s="122">
        <v>0</v>
      </c>
      <c r="G15" s="122">
        <v>0</v>
      </c>
      <c r="H15" s="123">
        <f t="shared" si="1"/>
        <v>146900</v>
      </c>
    </row>
    <row r="16" spans="1:9" ht="12.75" customHeight="1" x14ac:dyDescent="0.3">
      <c r="A16" s="124">
        <v>51401</v>
      </c>
      <c r="B16" s="125" t="s">
        <v>17</v>
      </c>
      <c r="C16" s="126">
        <v>319345</v>
      </c>
      <c r="D16" s="126">
        <v>-4390</v>
      </c>
      <c r="E16" s="122">
        <f t="shared" si="0"/>
        <v>314955</v>
      </c>
      <c r="F16" s="122">
        <v>113717.87</v>
      </c>
      <c r="G16" s="122">
        <v>17573.400000000001</v>
      </c>
      <c r="H16" s="123">
        <f t="shared" si="1"/>
        <v>183663.73</v>
      </c>
    </row>
    <row r="17" spans="1:11" ht="12.75" customHeight="1" x14ac:dyDescent="0.3">
      <c r="A17" s="124">
        <v>51402</v>
      </c>
      <c r="B17" s="125" t="s">
        <v>18</v>
      </c>
      <c r="C17" s="126">
        <v>89575</v>
      </c>
      <c r="D17" s="126">
        <v>4020.3</v>
      </c>
      <c r="E17" s="122">
        <f t="shared" si="0"/>
        <v>93595.3</v>
      </c>
      <c r="F17" s="122">
        <v>35366.870000000003</v>
      </c>
      <c r="G17" s="122">
        <v>3599.48</v>
      </c>
      <c r="H17" s="123">
        <f t="shared" si="1"/>
        <v>54628.95</v>
      </c>
    </row>
    <row r="18" spans="1:11" ht="12.75" customHeight="1" x14ac:dyDescent="0.3">
      <c r="A18" s="124">
        <v>51501</v>
      </c>
      <c r="B18" s="125" t="s">
        <v>19</v>
      </c>
      <c r="C18" s="126">
        <v>358510</v>
      </c>
      <c r="D18" s="126">
        <v>-4722.34</v>
      </c>
      <c r="E18" s="122">
        <f t="shared" si="0"/>
        <v>353787.66</v>
      </c>
      <c r="F18" s="122">
        <v>126758.74</v>
      </c>
      <c r="G18" s="122">
        <v>20714.849999999999</v>
      </c>
      <c r="H18" s="123">
        <f t="shared" si="1"/>
        <v>206314.06999999998</v>
      </c>
    </row>
    <row r="19" spans="1:11" ht="12.75" customHeight="1" x14ac:dyDescent="0.3">
      <c r="A19" s="124">
        <v>51502</v>
      </c>
      <c r="B19" s="125" t="s">
        <v>20</v>
      </c>
      <c r="C19" s="126">
        <v>123775</v>
      </c>
      <c r="D19" s="126">
        <v>4699.76</v>
      </c>
      <c r="E19" s="122">
        <f t="shared" si="0"/>
        <v>128474.76</v>
      </c>
      <c r="F19" s="122">
        <v>47863.09</v>
      </c>
      <c r="G19" s="122">
        <v>5470.69</v>
      </c>
      <c r="H19" s="123">
        <f t="shared" si="1"/>
        <v>75140.98</v>
      </c>
    </row>
    <row r="20" spans="1:11" ht="12.75" customHeight="1" x14ac:dyDescent="0.3">
      <c r="A20" s="124">
        <v>51601</v>
      </c>
      <c r="B20" s="125" t="s">
        <v>21</v>
      </c>
      <c r="C20" s="126">
        <v>46630</v>
      </c>
      <c r="D20" s="126">
        <v>0</v>
      </c>
      <c r="E20" s="122">
        <f t="shared" si="0"/>
        <v>46630</v>
      </c>
      <c r="F20" s="122">
        <v>19428.8</v>
      </c>
      <c r="G20" s="122">
        <v>0.35</v>
      </c>
      <c r="H20" s="123">
        <f t="shared" si="1"/>
        <v>27200.850000000002</v>
      </c>
    </row>
    <row r="21" spans="1:11" ht="12.75" customHeight="1" x14ac:dyDescent="0.3">
      <c r="A21" s="124">
        <v>51701</v>
      </c>
      <c r="B21" s="125" t="s">
        <v>22</v>
      </c>
      <c r="C21" s="126">
        <v>29420</v>
      </c>
      <c r="D21" s="126">
        <v>0</v>
      </c>
      <c r="E21" s="122">
        <f t="shared" si="0"/>
        <v>29420</v>
      </c>
      <c r="F21" s="122">
        <v>29413</v>
      </c>
      <c r="G21" s="122">
        <v>7</v>
      </c>
      <c r="H21" s="123">
        <f t="shared" si="1"/>
        <v>0</v>
      </c>
    </row>
    <row r="22" spans="1:11" ht="12.75" customHeight="1" x14ac:dyDescent="0.3">
      <c r="A22" s="124">
        <v>51702</v>
      </c>
      <c r="B22" s="125" t="s">
        <v>23</v>
      </c>
      <c r="C22" s="126">
        <v>4075</v>
      </c>
      <c r="D22" s="126">
        <v>0</v>
      </c>
      <c r="E22" s="122">
        <f t="shared" si="0"/>
        <v>4075</v>
      </c>
      <c r="F22" s="122">
        <v>4070.96</v>
      </c>
      <c r="G22" s="122">
        <v>4.04</v>
      </c>
      <c r="H22" s="123">
        <f t="shared" si="1"/>
        <v>-3.6415315207705135E-14</v>
      </c>
    </row>
    <row r="23" spans="1:11" ht="12.75" customHeight="1" x14ac:dyDescent="0.3">
      <c r="A23" s="124">
        <v>51903</v>
      </c>
      <c r="B23" s="125" t="s">
        <v>24</v>
      </c>
      <c r="C23" s="126">
        <v>59750</v>
      </c>
      <c r="D23" s="126">
        <v>0</v>
      </c>
      <c r="E23" s="122">
        <f t="shared" si="0"/>
        <v>59750</v>
      </c>
      <c r="F23" s="122">
        <v>23246.92</v>
      </c>
      <c r="G23" s="122">
        <v>7303.08</v>
      </c>
      <c r="H23" s="123">
        <f t="shared" si="1"/>
        <v>29200</v>
      </c>
    </row>
    <row r="24" spans="1:11" ht="12.75" customHeight="1" x14ac:dyDescent="0.3">
      <c r="A24" s="128"/>
      <c r="B24" s="129" t="s">
        <v>25</v>
      </c>
      <c r="C24" s="130">
        <f t="shared" ref="C24:H24" si="2">SUM(C10:C23)</f>
        <v>8309150</v>
      </c>
      <c r="D24" s="131">
        <f t="shared" si="2"/>
        <v>-6.3664629124104977E-12</v>
      </c>
      <c r="E24" s="132">
        <f t="shared" si="2"/>
        <v>8309150</v>
      </c>
      <c r="F24" s="133">
        <f t="shared" si="2"/>
        <v>2990371.3499999996</v>
      </c>
      <c r="G24" s="134">
        <f t="shared" si="2"/>
        <v>133169.12</v>
      </c>
      <c r="H24" s="135">
        <f t="shared" si="2"/>
        <v>5185609.53</v>
      </c>
    </row>
    <row r="25" spans="1:11" ht="12.75" customHeight="1" x14ac:dyDescent="0.3">
      <c r="A25" s="124">
        <v>54101</v>
      </c>
      <c r="B25" s="125" t="s">
        <v>26</v>
      </c>
      <c r="C25" s="126">
        <v>36010</v>
      </c>
      <c r="D25" s="126">
        <v>-7520.36</v>
      </c>
      <c r="E25" s="122">
        <f t="shared" si="0"/>
        <v>28489.64</v>
      </c>
      <c r="F25" s="122">
        <v>22236.52</v>
      </c>
      <c r="G25" s="122">
        <v>0</v>
      </c>
      <c r="H25" s="123">
        <f t="shared" si="1"/>
        <v>6253.119999999999</v>
      </c>
    </row>
    <row r="26" spans="1:11" ht="12.75" customHeight="1" x14ac:dyDescent="0.3">
      <c r="A26" s="124">
        <v>54103</v>
      </c>
      <c r="B26" s="125" t="s">
        <v>27</v>
      </c>
      <c r="C26" s="126">
        <v>1000</v>
      </c>
      <c r="D26" s="126">
        <v>41.43</v>
      </c>
      <c r="E26" s="122">
        <f t="shared" si="0"/>
        <v>1041.43</v>
      </c>
      <c r="F26" s="122">
        <v>41.43</v>
      </c>
      <c r="G26" s="122">
        <v>0</v>
      </c>
      <c r="H26" s="123">
        <f t="shared" si="1"/>
        <v>1000.0000000000001</v>
      </c>
    </row>
    <row r="27" spans="1:11" ht="12.75" customHeight="1" x14ac:dyDescent="0.3">
      <c r="A27" s="124">
        <v>54104</v>
      </c>
      <c r="B27" s="125" t="s">
        <v>28</v>
      </c>
      <c r="C27" s="126">
        <v>24090</v>
      </c>
      <c r="D27" s="126">
        <v>26591.9</v>
      </c>
      <c r="E27" s="122">
        <f t="shared" si="0"/>
        <v>50681.9</v>
      </c>
      <c r="F27" s="122">
        <v>2226.6</v>
      </c>
      <c r="G27" s="122">
        <v>0</v>
      </c>
      <c r="H27" s="123">
        <f t="shared" si="1"/>
        <v>48455.3</v>
      </c>
    </row>
    <row r="28" spans="1:11" ht="12.75" customHeight="1" x14ac:dyDescent="0.3">
      <c r="A28" s="124">
        <v>54105</v>
      </c>
      <c r="B28" s="125" t="s">
        <v>29</v>
      </c>
      <c r="C28" s="126">
        <v>22400</v>
      </c>
      <c r="D28" s="126">
        <v>4570.1000000000004</v>
      </c>
      <c r="E28" s="122">
        <f t="shared" si="0"/>
        <v>26970.1</v>
      </c>
      <c r="F28" s="122">
        <v>19730.3</v>
      </c>
      <c r="G28" s="122">
        <v>0</v>
      </c>
      <c r="H28" s="123">
        <f t="shared" si="1"/>
        <v>7239.7999999999993</v>
      </c>
      <c r="K28" s="136"/>
    </row>
    <row r="29" spans="1:11" ht="12.75" customHeight="1" x14ac:dyDescent="0.3">
      <c r="A29" s="124">
        <v>54106</v>
      </c>
      <c r="B29" s="125" t="s">
        <v>30</v>
      </c>
      <c r="C29" s="126">
        <v>425</v>
      </c>
      <c r="D29" s="126">
        <v>143.69999999999999</v>
      </c>
      <c r="E29" s="122">
        <f t="shared" si="0"/>
        <v>568.70000000000005</v>
      </c>
      <c r="F29" s="122">
        <v>420.2</v>
      </c>
      <c r="G29" s="122">
        <v>0</v>
      </c>
      <c r="H29" s="123">
        <f t="shared" si="1"/>
        <v>148.50000000000006</v>
      </c>
    </row>
    <row r="30" spans="1:11" ht="12.75" customHeight="1" x14ac:dyDescent="0.3">
      <c r="A30" s="124">
        <v>54107</v>
      </c>
      <c r="B30" s="125" t="s">
        <v>31</v>
      </c>
      <c r="C30" s="126">
        <v>21370</v>
      </c>
      <c r="D30" s="126">
        <v>2687.07</v>
      </c>
      <c r="E30" s="122">
        <f t="shared" si="0"/>
        <v>24057.07</v>
      </c>
      <c r="F30" s="122">
        <v>11619.85</v>
      </c>
      <c r="G30" s="122">
        <v>0</v>
      </c>
      <c r="H30" s="123">
        <f t="shared" si="1"/>
        <v>12437.22</v>
      </c>
    </row>
    <row r="31" spans="1:11" ht="12.75" customHeight="1" x14ac:dyDescent="0.3">
      <c r="A31" s="124">
        <v>54108</v>
      </c>
      <c r="B31" s="125" t="s">
        <v>32</v>
      </c>
      <c r="C31" s="126">
        <v>17815</v>
      </c>
      <c r="D31" s="126">
        <v>0</v>
      </c>
      <c r="E31" s="122">
        <f t="shared" si="0"/>
        <v>17815</v>
      </c>
      <c r="F31" s="122">
        <v>0</v>
      </c>
      <c r="G31" s="122">
        <v>0</v>
      </c>
      <c r="H31" s="123">
        <f t="shared" si="1"/>
        <v>17815</v>
      </c>
    </row>
    <row r="32" spans="1:11" ht="12.75" customHeight="1" x14ac:dyDescent="0.3">
      <c r="A32" s="124">
        <v>54109</v>
      </c>
      <c r="B32" s="125" t="s">
        <v>33</v>
      </c>
      <c r="C32" s="126">
        <v>7140</v>
      </c>
      <c r="D32" s="126">
        <v>0</v>
      </c>
      <c r="E32" s="122">
        <f t="shared" si="0"/>
        <v>7140</v>
      </c>
      <c r="F32" s="122">
        <v>1875.48</v>
      </c>
      <c r="G32" s="122">
        <v>0</v>
      </c>
      <c r="H32" s="123">
        <f t="shared" si="1"/>
        <v>5264.52</v>
      </c>
    </row>
    <row r="33" spans="1:12" ht="12.75" customHeight="1" x14ac:dyDescent="0.3">
      <c r="A33" s="124">
        <v>54110</v>
      </c>
      <c r="B33" s="125" t="s">
        <v>34</v>
      </c>
      <c r="C33" s="126">
        <v>51265</v>
      </c>
      <c r="D33" s="126">
        <v>0</v>
      </c>
      <c r="E33" s="122">
        <f t="shared" si="0"/>
        <v>51265</v>
      </c>
      <c r="F33" s="122">
        <v>50929.91</v>
      </c>
      <c r="G33" s="122">
        <v>0</v>
      </c>
      <c r="H33" s="123">
        <f t="shared" si="1"/>
        <v>335.08999999999651</v>
      </c>
    </row>
    <row r="34" spans="1:12" ht="12.75" customHeight="1" x14ac:dyDescent="0.3">
      <c r="A34" s="124">
        <v>54111</v>
      </c>
      <c r="B34" s="125" t="s">
        <v>35</v>
      </c>
      <c r="C34" s="126">
        <v>500</v>
      </c>
      <c r="D34" s="126">
        <v>-100</v>
      </c>
      <c r="E34" s="122">
        <f t="shared" si="0"/>
        <v>400</v>
      </c>
      <c r="F34" s="122">
        <v>152.76</v>
      </c>
      <c r="G34" s="122">
        <v>0</v>
      </c>
      <c r="H34" s="123">
        <f t="shared" si="1"/>
        <v>247.24</v>
      </c>
      <c r="L34" s="137"/>
    </row>
    <row r="35" spans="1:12" ht="12.75" customHeight="1" x14ac:dyDescent="0.3">
      <c r="A35" s="124">
        <v>54112</v>
      </c>
      <c r="B35" s="125" t="s">
        <v>36</v>
      </c>
      <c r="C35" s="126">
        <v>2500</v>
      </c>
      <c r="D35" s="126">
        <v>34.22</v>
      </c>
      <c r="E35" s="122">
        <f t="shared" si="0"/>
        <v>2534.2199999999998</v>
      </c>
      <c r="F35" s="122">
        <v>582.99</v>
      </c>
      <c r="G35" s="122">
        <v>0</v>
      </c>
      <c r="H35" s="123">
        <f t="shared" si="1"/>
        <v>1951.2299999999998</v>
      </c>
      <c r="L35" s="137"/>
    </row>
    <row r="36" spans="1:12" ht="12.75" customHeight="1" x14ac:dyDescent="0.3">
      <c r="A36" s="124">
        <v>54113</v>
      </c>
      <c r="B36" s="125" t="s">
        <v>37</v>
      </c>
      <c r="C36" s="126">
        <v>1060</v>
      </c>
      <c r="D36" s="126">
        <v>10880</v>
      </c>
      <c r="E36" s="122">
        <f t="shared" si="0"/>
        <v>11940</v>
      </c>
      <c r="F36" s="122">
        <v>0</v>
      </c>
      <c r="G36" s="122">
        <v>0</v>
      </c>
      <c r="H36" s="123">
        <f t="shared" si="1"/>
        <v>11940</v>
      </c>
      <c r="L36" s="137"/>
    </row>
    <row r="37" spans="1:12" ht="12.75" customHeight="1" x14ac:dyDescent="0.3">
      <c r="A37" s="124">
        <v>54114</v>
      </c>
      <c r="B37" s="125" t="s">
        <v>38</v>
      </c>
      <c r="C37" s="126">
        <v>4000</v>
      </c>
      <c r="D37" s="126">
        <v>263.10000000000002</v>
      </c>
      <c r="E37" s="122">
        <f t="shared" si="0"/>
        <v>4263.1000000000004</v>
      </c>
      <c r="F37" s="122">
        <v>4105.3</v>
      </c>
      <c r="G37" s="122">
        <v>0</v>
      </c>
      <c r="H37" s="123">
        <f t="shared" si="1"/>
        <v>157.80000000000018</v>
      </c>
    </row>
    <row r="38" spans="1:12" ht="12.75" customHeight="1" x14ac:dyDescent="0.3">
      <c r="A38" s="124">
        <v>54115</v>
      </c>
      <c r="B38" s="125" t="s">
        <v>39</v>
      </c>
      <c r="C38" s="126">
        <v>3100</v>
      </c>
      <c r="D38" s="126">
        <v>66.900000000000006</v>
      </c>
      <c r="E38" s="122">
        <f t="shared" si="0"/>
        <v>3166.9</v>
      </c>
      <c r="F38" s="122">
        <v>66.900000000000006</v>
      </c>
      <c r="G38" s="122">
        <v>0</v>
      </c>
      <c r="H38" s="123">
        <f t="shared" si="1"/>
        <v>3100</v>
      </c>
    </row>
    <row r="39" spans="1:12" ht="12.75" customHeight="1" x14ac:dyDescent="0.3">
      <c r="A39" s="124">
        <v>54116</v>
      </c>
      <c r="B39" s="125" t="s">
        <v>40</v>
      </c>
      <c r="C39" s="126">
        <v>800</v>
      </c>
      <c r="D39" s="126">
        <v>35</v>
      </c>
      <c r="E39" s="122">
        <f t="shared" si="0"/>
        <v>835</v>
      </c>
      <c r="F39" s="122">
        <v>35</v>
      </c>
      <c r="G39" s="122">
        <v>0</v>
      </c>
      <c r="H39" s="123">
        <f t="shared" si="1"/>
        <v>800</v>
      </c>
    </row>
    <row r="40" spans="1:12" ht="12.75" customHeight="1" x14ac:dyDescent="0.3">
      <c r="A40" s="124">
        <v>54118</v>
      </c>
      <c r="B40" s="125" t="s">
        <v>41</v>
      </c>
      <c r="C40" s="126">
        <v>1300</v>
      </c>
      <c r="D40" s="126">
        <v>233.19</v>
      </c>
      <c r="E40" s="122">
        <f t="shared" si="0"/>
        <v>1533.19</v>
      </c>
      <c r="F40" s="122">
        <v>538.66999999999996</v>
      </c>
      <c r="G40" s="122">
        <v>0</v>
      </c>
      <c r="H40" s="123">
        <f t="shared" si="1"/>
        <v>994.5200000000001</v>
      </c>
    </row>
    <row r="41" spans="1:12" ht="12.75" customHeight="1" x14ac:dyDescent="0.3">
      <c r="A41" s="124">
        <v>54119</v>
      </c>
      <c r="B41" s="125" t="s">
        <v>42</v>
      </c>
      <c r="C41" s="126">
        <v>2100</v>
      </c>
      <c r="D41" s="126">
        <v>331.47</v>
      </c>
      <c r="E41" s="122">
        <f t="shared" si="0"/>
        <v>2431.4700000000003</v>
      </c>
      <c r="F41" s="122">
        <v>1372.37</v>
      </c>
      <c r="G41" s="122">
        <v>0</v>
      </c>
      <c r="H41" s="123">
        <f t="shared" si="1"/>
        <v>1059.1000000000004</v>
      </c>
    </row>
    <row r="42" spans="1:12" ht="12.75" customHeight="1" thickBot="1" x14ac:dyDescent="0.35">
      <c r="A42" s="138">
        <v>54199</v>
      </c>
      <c r="B42" s="139" t="s">
        <v>43</v>
      </c>
      <c r="C42" s="140">
        <v>560050</v>
      </c>
      <c r="D42" s="140">
        <v>-14263.92</v>
      </c>
      <c r="E42" s="122">
        <f t="shared" si="0"/>
        <v>545786.07999999996</v>
      </c>
      <c r="F42" s="122">
        <v>514648.95</v>
      </c>
      <c r="G42" s="122">
        <v>0</v>
      </c>
      <c r="H42" s="123">
        <f t="shared" si="1"/>
        <v>31137.129999999946</v>
      </c>
    </row>
    <row r="43" spans="1:12" ht="14.25" customHeight="1" thickBot="1" x14ac:dyDescent="0.35">
      <c r="A43" s="141"/>
      <c r="B43" s="142" t="s">
        <v>44</v>
      </c>
      <c r="C43" s="143">
        <f t="shared" ref="C43:H43" si="3">SUM(C25:C42)</f>
        <v>756925</v>
      </c>
      <c r="D43" s="143">
        <f t="shared" si="3"/>
        <v>23993.800000000003</v>
      </c>
      <c r="E43" s="143">
        <f t="shared" si="3"/>
        <v>780918.79999999993</v>
      </c>
      <c r="F43" s="143">
        <f t="shared" si="3"/>
        <v>630583.23</v>
      </c>
      <c r="G43" s="143">
        <f t="shared" si="3"/>
        <v>0</v>
      </c>
      <c r="H43" s="144">
        <f t="shared" si="3"/>
        <v>150335.56999999995</v>
      </c>
    </row>
    <row r="44" spans="1:12" ht="12.75" customHeight="1" x14ac:dyDescent="0.3">
      <c r="A44" s="145"/>
      <c r="B44" s="146"/>
      <c r="C44" s="147"/>
      <c r="D44" s="147"/>
      <c r="E44" s="147"/>
      <c r="F44" s="147"/>
      <c r="G44" s="147"/>
      <c r="H44" s="148"/>
    </row>
    <row r="45" spans="1:12" ht="12.75" customHeight="1" x14ac:dyDescent="0.3">
      <c r="A45" s="145"/>
      <c r="B45" s="146"/>
      <c r="C45" s="147"/>
      <c r="D45" s="147"/>
      <c r="E45" s="147"/>
      <c r="F45" s="147"/>
      <c r="G45" s="147"/>
      <c r="H45" s="148"/>
    </row>
    <row r="46" spans="1:12" ht="12.75" customHeight="1" thickBot="1" x14ac:dyDescent="0.35">
      <c r="A46" s="145"/>
      <c r="B46" s="146"/>
      <c r="C46" s="147"/>
      <c r="D46" s="147"/>
      <c r="E46" s="147"/>
      <c r="F46" s="147"/>
      <c r="G46" s="147"/>
      <c r="H46" s="148"/>
    </row>
    <row r="47" spans="1:12" ht="12.75" customHeight="1" thickBot="1" x14ac:dyDescent="0.35">
      <c r="A47" s="113" t="s">
        <v>5</v>
      </c>
      <c r="B47" s="114" t="s">
        <v>6</v>
      </c>
      <c r="C47" s="149" t="s">
        <v>7</v>
      </c>
      <c r="D47" s="115" t="s">
        <v>8</v>
      </c>
      <c r="E47" s="150" t="s">
        <v>45</v>
      </c>
      <c r="F47" s="151" t="s">
        <v>10</v>
      </c>
      <c r="G47" s="152" t="s">
        <v>11</v>
      </c>
      <c r="H47" s="153" t="s">
        <v>12</v>
      </c>
    </row>
    <row r="48" spans="1:12" ht="12.75" customHeight="1" x14ac:dyDescent="0.3">
      <c r="A48" s="154">
        <v>54201</v>
      </c>
      <c r="B48" s="155" t="s">
        <v>46</v>
      </c>
      <c r="C48" s="156">
        <v>167480</v>
      </c>
      <c r="D48" s="156">
        <v>-14787.55</v>
      </c>
      <c r="E48" s="122">
        <f t="shared" ref="E48:E71" si="4">C48+D48</f>
        <v>152692.45000000001</v>
      </c>
      <c r="F48" s="122">
        <v>57789.73</v>
      </c>
      <c r="G48" s="122">
        <v>0</v>
      </c>
      <c r="H48" s="123">
        <f t="shared" ref="H48:H86" si="5">((E48-F48)-G48)</f>
        <v>94902.720000000001</v>
      </c>
    </row>
    <row r="49" spans="1:8" ht="12.75" customHeight="1" x14ac:dyDescent="0.3">
      <c r="A49" s="124">
        <v>54202</v>
      </c>
      <c r="B49" s="125" t="s">
        <v>47</v>
      </c>
      <c r="C49" s="126">
        <v>41600</v>
      </c>
      <c r="D49" s="126">
        <v>-3828.17</v>
      </c>
      <c r="E49" s="122">
        <f t="shared" si="4"/>
        <v>37771.83</v>
      </c>
      <c r="F49" s="122">
        <v>6549.49</v>
      </c>
      <c r="G49" s="122">
        <v>0</v>
      </c>
      <c r="H49" s="123">
        <f t="shared" si="5"/>
        <v>31222.340000000004</v>
      </c>
    </row>
    <row r="50" spans="1:8" ht="12.75" customHeight="1" x14ac:dyDescent="0.3">
      <c r="A50" s="138">
        <v>54203</v>
      </c>
      <c r="B50" s="139" t="s">
        <v>48</v>
      </c>
      <c r="C50" s="140">
        <v>166593</v>
      </c>
      <c r="D50" s="140">
        <v>353.24</v>
      </c>
      <c r="E50" s="122">
        <f t="shared" si="4"/>
        <v>166946.23999999999</v>
      </c>
      <c r="F50" s="122">
        <v>120254.53</v>
      </c>
      <c r="G50" s="122">
        <v>0</v>
      </c>
      <c r="H50" s="123">
        <f t="shared" si="5"/>
        <v>46691.709999999992</v>
      </c>
    </row>
    <row r="51" spans="1:8" ht="12.75" customHeight="1" x14ac:dyDescent="0.3">
      <c r="A51" s="124">
        <v>54204</v>
      </c>
      <c r="B51" s="125" t="s">
        <v>49</v>
      </c>
      <c r="C51" s="126">
        <v>1200</v>
      </c>
      <c r="D51" s="126">
        <v>-500</v>
      </c>
      <c r="E51" s="122">
        <f t="shared" si="4"/>
        <v>700</v>
      </c>
      <c r="F51" s="122"/>
      <c r="G51" s="122">
        <v>0</v>
      </c>
      <c r="H51" s="123">
        <f t="shared" si="5"/>
        <v>700</v>
      </c>
    </row>
    <row r="52" spans="1:8" ht="12.75" customHeight="1" x14ac:dyDescent="0.3">
      <c r="A52" s="157"/>
      <c r="B52" s="129" t="s">
        <v>44</v>
      </c>
      <c r="C52" s="131">
        <f>SUM(C48:C51)</f>
        <v>376873</v>
      </c>
      <c r="D52" s="131">
        <f>SUM(D48:D51)</f>
        <v>-18762.48</v>
      </c>
      <c r="E52" s="131">
        <f>SUM(E48:E51)</f>
        <v>358110.52</v>
      </c>
      <c r="F52" s="131">
        <f>SUM(F48:F51)</f>
        <v>184593.75</v>
      </c>
      <c r="G52" s="131">
        <f>SUM(G48:G51)</f>
        <v>0</v>
      </c>
      <c r="H52" s="123">
        <f t="shared" si="5"/>
        <v>173516.77000000002</v>
      </c>
    </row>
    <row r="53" spans="1:8" ht="12.75" customHeight="1" x14ac:dyDescent="0.3">
      <c r="A53" s="124">
        <v>54301</v>
      </c>
      <c r="B53" s="125" t="s">
        <v>50</v>
      </c>
      <c r="C53" s="126">
        <v>26900</v>
      </c>
      <c r="D53" s="126">
        <v>2395.42</v>
      </c>
      <c r="E53" s="122">
        <f t="shared" si="4"/>
        <v>29295.42</v>
      </c>
      <c r="F53" s="122">
        <v>21568.92</v>
      </c>
      <c r="G53" s="122">
        <v>0</v>
      </c>
      <c r="H53" s="123">
        <f t="shared" si="5"/>
        <v>7726.5</v>
      </c>
    </row>
    <row r="54" spans="1:8" ht="12.75" customHeight="1" x14ac:dyDescent="0.3">
      <c r="A54" s="120">
        <v>54302</v>
      </c>
      <c r="B54" s="121" t="s">
        <v>51</v>
      </c>
      <c r="C54" s="122">
        <v>63000</v>
      </c>
      <c r="D54" s="122">
        <v>-1221.0899999999999</v>
      </c>
      <c r="E54" s="122">
        <f t="shared" si="4"/>
        <v>61778.91</v>
      </c>
      <c r="F54" s="122">
        <v>50386.03</v>
      </c>
      <c r="G54" s="122">
        <v>0</v>
      </c>
      <c r="H54" s="123">
        <f t="shared" si="5"/>
        <v>11392.880000000005</v>
      </c>
    </row>
    <row r="55" spans="1:8" ht="12.75" customHeight="1" x14ac:dyDescent="0.3">
      <c r="A55" s="124">
        <v>54304</v>
      </c>
      <c r="B55" s="125" t="s">
        <v>52</v>
      </c>
      <c r="C55" s="126">
        <v>0</v>
      </c>
      <c r="D55" s="126">
        <v>0</v>
      </c>
      <c r="E55" s="122">
        <f t="shared" si="4"/>
        <v>0</v>
      </c>
      <c r="F55" s="122">
        <v>0</v>
      </c>
      <c r="G55" s="122">
        <v>0</v>
      </c>
      <c r="H55" s="123">
        <f t="shared" si="5"/>
        <v>0</v>
      </c>
    </row>
    <row r="56" spans="1:8" ht="12.75" customHeight="1" x14ac:dyDescent="0.3">
      <c r="A56" s="124">
        <v>54305</v>
      </c>
      <c r="B56" s="125" t="s">
        <v>53</v>
      </c>
      <c r="C56" s="126">
        <v>20000</v>
      </c>
      <c r="D56" s="126">
        <v>-3575.03</v>
      </c>
      <c r="E56" s="122">
        <f t="shared" si="4"/>
        <v>16424.97</v>
      </c>
      <c r="F56" s="122">
        <v>672</v>
      </c>
      <c r="G56" s="122">
        <v>0</v>
      </c>
      <c r="H56" s="123">
        <f t="shared" si="5"/>
        <v>15752.970000000001</v>
      </c>
    </row>
    <row r="57" spans="1:8" ht="12.75" customHeight="1" x14ac:dyDescent="0.3">
      <c r="A57" s="124">
        <v>54306</v>
      </c>
      <c r="B57" s="125" t="s">
        <v>54</v>
      </c>
      <c r="C57" s="126">
        <v>4500</v>
      </c>
      <c r="D57" s="126">
        <v>1500</v>
      </c>
      <c r="E57" s="122">
        <f t="shared" si="4"/>
        <v>6000</v>
      </c>
      <c r="F57" s="122">
        <v>6000</v>
      </c>
      <c r="G57" s="122">
        <v>0</v>
      </c>
      <c r="H57" s="123">
        <f t="shared" si="5"/>
        <v>0</v>
      </c>
    </row>
    <row r="58" spans="1:8" ht="12.75" customHeight="1" x14ac:dyDescent="0.3">
      <c r="A58" s="124">
        <v>54307</v>
      </c>
      <c r="B58" s="125" t="s">
        <v>55</v>
      </c>
      <c r="C58" s="126">
        <v>6500</v>
      </c>
      <c r="D58" s="126">
        <v>1002</v>
      </c>
      <c r="E58" s="122">
        <f t="shared" si="4"/>
        <v>7502</v>
      </c>
      <c r="F58" s="122">
        <v>7374</v>
      </c>
      <c r="G58" s="122">
        <v>0</v>
      </c>
      <c r="H58" s="123">
        <f t="shared" si="5"/>
        <v>128</v>
      </c>
    </row>
    <row r="59" spans="1:8" ht="12.75" customHeight="1" x14ac:dyDescent="0.3">
      <c r="A59" s="124">
        <v>54308</v>
      </c>
      <c r="B59" s="125" t="s">
        <v>56</v>
      </c>
      <c r="C59" s="126">
        <v>500</v>
      </c>
      <c r="D59" s="126">
        <v>24</v>
      </c>
      <c r="E59" s="122">
        <f t="shared" si="4"/>
        <v>524</v>
      </c>
      <c r="F59" s="122">
        <v>24</v>
      </c>
      <c r="G59" s="122">
        <v>0</v>
      </c>
      <c r="H59" s="123">
        <f t="shared" si="5"/>
        <v>500</v>
      </c>
    </row>
    <row r="60" spans="1:8" ht="12.75" customHeight="1" x14ac:dyDescent="0.3">
      <c r="A60" s="124">
        <v>54313</v>
      </c>
      <c r="B60" s="125" t="s">
        <v>57</v>
      </c>
      <c r="C60" s="126">
        <v>17580</v>
      </c>
      <c r="D60" s="126">
        <v>420</v>
      </c>
      <c r="E60" s="122">
        <f t="shared" si="4"/>
        <v>18000</v>
      </c>
      <c r="F60" s="122">
        <v>420</v>
      </c>
      <c r="G60" s="122">
        <v>0</v>
      </c>
      <c r="H60" s="123">
        <f t="shared" si="5"/>
        <v>17580</v>
      </c>
    </row>
    <row r="61" spans="1:8" ht="12.75" customHeight="1" x14ac:dyDescent="0.3">
      <c r="A61" s="124">
        <v>54314</v>
      </c>
      <c r="B61" s="125" t="s">
        <v>58</v>
      </c>
      <c r="C61" s="126">
        <v>0</v>
      </c>
      <c r="D61" s="126">
        <v>3518.75</v>
      </c>
      <c r="E61" s="122">
        <f t="shared" si="4"/>
        <v>3518.75</v>
      </c>
      <c r="F61" s="122">
        <v>3518.75</v>
      </c>
      <c r="G61" s="122">
        <v>0</v>
      </c>
      <c r="H61" s="123">
        <f t="shared" si="5"/>
        <v>0</v>
      </c>
    </row>
    <row r="62" spans="1:8" ht="12.75" customHeight="1" x14ac:dyDescent="0.3">
      <c r="A62" s="124">
        <v>54316</v>
      </c>
      <c r="B62" s="125" t="s">
        <v>59</v>
      </c>
      <c r="C62" s="126">
        <v>22500</v>
      </c>
      <c r="D62" s="126">
        <v>-4152.33</v>
      </c>
      <c r="E62" s="122">
        <f t="shared" si="4"/>
        <v>18347.669999999998</v>
      </c>
      <c r="F62" s="122">
        <v>16428.72</v>
      </c>
      <c r="G62" s="122">
        <v>0</v>
      </c>
      <c r="H62" s="123">
        <f t="shared" si="5"/>
        <v>1918.9499999999971</v>
      </c>
    </row>
    <row r="63" spans="1:8" ht="12.75" customHeight="1" x14ac:dyDescent="0.3">
      <c r="A63" s="124">
        <v>54317</v>
      </c>
      <c r="B63" s="125" t="s">
        <v>60</v>
      </c>
      <c r="C63" s="126">
        <v>600670</v>
      </c>
      <c r="D63" s="126">
        <v>-11673.5</v>
      </c>
      <c r="E63" s="122">
        <f t="shared" si="4"/>
        <v>588996.5</v>
      </c>
      <c r="F63" s="122">
        <v>585064.92000000004</v>
      </c>
      <c r="G63" s="122">
        <v>0</v>
      </c>
      <c r="H63" s="123">
        <f t="shared" si="5"/>
        <v>3931.5799999999581</v>
      </c>
    </row>
    <row r="64" spans="1:8" ht="12.75" customHeight="1" x14ac:dyDescent="0.3">
      <c r="A64" s="124">
        <v>54399</v>
      </c>
      <c r="B64" s="125" t="s">
        <v>61</v>
      </c>
      <c r="C64" s="126">
        <v>5044880</v>
      </c>
      <c r="D64" s="126">
        <v>6442.14</v>
      </c>
      <c r="E64" s="122">
        <f t="shared" si="4"/>
        <v>5051322.1399999997</v>
      </c>
      <c r="F64" s="122">
        <v>49664.83</v>
      </c>
      <c r="G64" s="122">
        <v>0</v>
      </c>
      <c r="H64" s="123">
        <f t="shared" si="5"/>
        <v>5001657.3099999996</v>
      </c>
    </row>
    <row r="65" spans="1:11" ht="12.75" customHeight="1" x14ac:dyDescent="0.3">
      <c r="A65" s="157"/>
      <c r="B65" s="129" t="s">
        <v>44</v>
      </c>
      <c r="C65" s="131">
        <f>SUM(C53:C64)</f>
        <v>5807030</v>
      </c>
      <c r="D65" s="131">
        <f>SUM(D53:D64)</f>
        <v>-5319.6399999999985</v>
      </c>
      <c r="E65" s="131">
        <f>SUM(E53:E64)</f>
        <v>5801710.3599999994</v>
      </c>
      <c r="F65" s="131">
        <f>SUM(F53:F64)</f>
        <v>741122.17</v>
      </c>
      <c r="G65" s="131">
        <f>SUM(G53:G64)</f>
        <v>0</v>
      </c>
      <c r="H65" s="158">
        <f t="shared" si="5"/>
        <v>5060588.1899999995</v>
      </c>
    </row>
    <row r="66" spans="1:11" ht="12.75" customHeight="1" x14ac:dyDescent="0.3">
      <c r="A66" s="124">
        <v>54402</v>
      </c>
      <c r="B66" s="125" t="s">
        <v>62</v>
      </c>
      <c r="C66" s="126">
        <v>6000</v>
      </c>
      <c r="D66" s="126">
        <v>-642.58000000000004</v>
      </c>
      <c r="E66" s="122">
        <f t="shared" si="4"/>
        <v>5357.42</v>
      </c>
      <c r="F66" s="122">
        <v>0</v>
      </c>
      <c r="G66" s="126">
        <v>0</v>
      </c>
      <c r="H66" s="123">
        <f t="shared" si="5"/>
        <v>5357.42</v>
      </c>
    </row>
    <row r="67" spans="1:11" ht="12.75" customHeight="1" x14ac:dyDescent="0.3">
      <c r="A67" s="124">
        <v>54403</v>
      </c>
      <c r="B67" s="125" t="s">
        <v>63</v>
      </c>
      <c r="C67" s="126">
        <v>11400</v>
      </c>
      <c r="D67" s="126">
        <v>0</v>
      </c>
      <c r="E67" s="122">
        <f t="shared" si="4"/>
        <v>11400</v>
      </c>
      <c r="F67" s="122">
        <v>2612</v>
      </c>
      <c r="G67" s="122">
        <v>0</v>
      </c>
      <c r="H67" s="123">
        <f t="shared" si="5"/>
        <v>8788</v>
      </c>
    </row>
    <row r="68" spans="1:11" ht="12.75" customHeight="1" x14ac:dyDescent="0.3">
      <c r="A68" s="124">
        <v>54404</v>
      </c>
      <c r="B68" s="125" t="s">
        <v>64</v>
      </c>
      <c r="C68" s="126">
        <v>12000</v>
      </c>
      <c r="D68" s="126">
        <v>-1652.91</v>
      </c>
      <c r="E68" s="122">
        <f t="shared" si="4"/>
        <v>10347.09</v>
      </c>
      <c r="F68" s="122"/>
      <c r="G68" s="122">
        <v>0</v>
      </c>
      <c r="H68" s="123">
        <f t="shared" si="5"/>
        <v>10347.09</v>
      </c>
    </row>
    <row r="69" spans="1:11" ht="12.75" customHeight="1" x14ac:dyDescent="0.3">
      <c r="A69" s="157"/>
      <c r="B69" s="129" t="s">
        <v>44</v>
      </c>
      <c r="C69" s="131">
        <f>SUM(C66:C68)</f>
        <v>29400</v>
      </c>
      <c r="D69" s="131">
        <f>SUM(D66:D68)</f>
        <v>-2295.4900000000002</v>
      </c>
      <c r="E69" s="131">
        <f>SUM(E66:E68)</f>
        <v>27104.51</v>
      </c>
      <c r="F69" s="131">
        <f>SUM(F66:F68)</f>
        <v>2612</v>
      </c>
      <c r="G69" s="131">
        <f>SUM(G66:G68)</f>
        <v>0</v>
      </c>
      <c r="H69" s="158">
        <f t="shared" si="5"/>
        <v>24492.51</v>
      </c>
    </row>
    <row r="70" spans="1:11" ht="12.75" customHeight="1" x14ac:dyDescent="0.3">
      <c r="A70" s="124">
        <v>54505</v>
      </c>
      <c r="B70" s="125" t="s">
        <v>65</v>
      </c>
      <c r="C70" s="126">
        <v>7000</v>
      </c>
      <c r="D70" s="126">
        <v>0</v>
      </c>
      <c r="E70" s="122">
        <f t="shared" si="4"/>
        <v>7000</v>
      </c>
      <c r="F70" s="122">
        <v>0</v>
      </c>
      <c r="G70" s="122">
        <v>0</v>
      </c>
      <c r="H70" s="123">
        <f t="shared" si="5"/>
        <v>7000</v>
      </c>
    </row>
    <row r="71" spans="1:11" ht="12.75" customHeight="1" x14ac:dyDescent="0.3">
      <c r="A71" s="124">
        <v>54599</v>
      </c>
      <c r="B71" s="125" t="s">
        <v>66</v>
      </c>
      <c r="C71" s="126">
        <v>0</v>
      </c>
      <c r="D71" s="126">
        <v>0</v>
      </c>
      <c r="E71" s="122">
        <f t="shared" si="4"/>
        <v>0</v>
      </c>
      <c r="F71" s="122">
        <v>0</v>
      </c>
      <c r="G71" s="122">
        <v>0</v>
      </c>
      <c r="H71" s="123">
        <f t="shared" si="5"/>
        <v>0</v>
      </c>
    </row>
    <row r="72" spans="1:11" ht="12.75" customHeight="1" thickBot="1" x14ac:dyDescent="0.35">
      <c r="A72" s="159"/>
      <c r="B72" s="160" t="s">
        <v>44</v>
      </c>
      <c r="C72" s="161">
        <f>SUM(C70:C71)</f>
        <v>7000</v>
      </c>
      <c r="D72" s="161">
        <f>SUM(D70:D71)</f>
        <v>0</v>
      </c>
      <c r="E72" s="161">
        <f>SUM(E70:E71)</f>
        <v>7000</v>
      </c>
      <c r="F72" s="161">
        <f>SUM(F70:F71)</f>
        <v>0</v>
      </c>
      <c r="G72" s="161">
        <f>SUM(G70:G71)</f>
        <v>0</v>
      </c>
      <c r="H72" s="162">
        <f t="shared" si="5"/>
        <v>7000</v>
      </c>
    </row>
    <row r="73" spans="1:11" ht="15" customHeight="1" thickBot="1" x14ac:dyDescent="0.35">
      <c r="A73" s="163"/>
      <c r="B73" s="142" t="s">
        <v>25</v>
      </c>
      <c r="C73" s="143">
        <f>+C72+C69+C65+C52+C43</f>
        <v>6977228</v>
      </c>
      <c r="D73" s="143">
        <f>+D72+D69+D65+D52+D43</f>
        <v>-2383.8099999999977</v>
      </c>
      <c r="E73" s="164">
        <f>+E72+E69+E65+E52+E43</f>
        <v>6974844.1899999985</v>
      </c>
      <c r="F73" s="165">
        <f>+F72+F69+F65+F52+F43</f>
        <v>1558911.15</v>
      </c>
      <c r="G73" s="166">
        <f>+G72+G69+G65+G52+G43</f>
        <v>0</v>
      </c>
      <c r="H73" s="167">
        <f t="shared" si="5"/>
        <v>5415933.0399999991</v>
      </c>
      <c r="J73" s="168"/>
      <c r="K73" s="169"/>
    </row>
    <row r="74" spans="1:11" ht="12.75" customHeight="1" x14ac:dyDescent="0.3">
      <c r="A74" s="120">
        <v>55599</v>
      </c>
      <c r="B74" s="121" t="s">
        <v>67</v>
      </c>
      <c r="C74" s="122">
        <v>4710</v>
      </c>
      <c r="D74" s="122">
        <v>-976.65</v>
      </c>
      <c r="E74" s="122">
        <f t="shared" ref="E74" si="6">C74+D74</f>
        <v>3733.35</v>
      </c>
      <c r="F74" s="122">
        <v>3046.77</v>
      </c>
      <c r="G74" s="122">
        <v>0</v>
      </c>
      <c r="H74" s="123">
        <f t="shared" si="5"/>
        <v>686.57999999999993</v>
      </c>
    </row>
    <row r="75" spans="1:11" ht="12.75" customHeight="1" x14ac:dyDescent="0.3">
      <c r="A75" s="157"/>
      <c r="B75" s="129" t="s">
        <v>44</v>
      </c>
      <c r="C75" s="131">
        <f>SUM(C74)</f>
        <v>4710</v>
      </c>
      <c r="D75" s="131">
        <f>SUM(D74)</f>
        <v>-976.65</v>
      </c>
      <c r="E75" s="131">
        <f>SUM(E74)</f>
        <v>3733.35</v>
      </c>
      <c r="F75" s="131">
        <f>SUM(F74)</f>
        <v>3046.77</v>
      </c>
      <c r="G75" s="131">
        <f>SUM(G74)</f>
        <v>0</v>
      </c>
      <c r="H75" s="158">
        <f t="shared" si="5"/>
        <v>686.57999999999993</v>
      </c>
    </row>
    <row r="76" spans="1:11" ht="13.5" customHeight="1" x14ac:dyDescent="0.3">
      <c r="A76" s="124">
        <v>55601</v>
      </c>
      <c r="B76" s="125" t="s">
        <v>68</v>
      </c>
      <c r="C76" s="170">
        <v>40650</v>
      </c>
      <c r="D76" s="126">
        <v>4744.88</v>
      </c>
      <c r="E76" s="122">
        <f t="shared" ref="E76:E78" si="7">C76+D76</f>
        <v>45394.879999999997</v>
      </c>
      <c r="F76" s="122">
        <v>45394.879999999997</v>
      </c>
      <c r="G76" s="122">
        <v>0</v>
      </c>
      <c r="H76" s="123">
        <f t="shared" si="5"/>
        <v>0</v>
      </c>
    </row>
    <row r="77" spans="1:11" ht="13.5" customHeight="1" x14ac:dyDescent="0.3">
      <c r="A77" s="124">
        <v>55602</v>
      </c>
      <c r="B77" s="125" t="s">
        <v>69</v>
      </c>
      <c r="C77" s="170">
        <v>43600</v>
      </c>
      <c r="D77" s="126">
        <v>-1384.42</v>
      </c>
      <c r="E77" s="122">
        <f t="shared" si="7"/>
        <v>42215.58</v>
      </c>
      <c r="F77" s="122">
        <v>42215.58</v>
      </c>
      <c r="G77" s="122">
        <v>0</v>
      </c>
      <c r="H77" s="123">
        <f t="shared" si="5"/>
        <v>0</v>
      </c>
    </row>
    <row r="78" spans="1:11" ht="15" customHeight="1" x14ac:dyDescent="0.3">
      <c r="A78" s="124">
        <v>55603</v>
      </c>
      <c r="B78" s="125" t="s">
        <v>70</v>
      </c>
      <c r="C78" s="170">
        <v>25</v>
      </c>
      <c r="D78" s="126">
        <v>0</v>
      </c>
      <c r="E78" s="122">
        <f t="shared" si="7"/>
        <v>25</v>
      </c>
      <c r="F78" s="122">
        <v>25</v>
      </c>
      <c r="G78" s="126">
        <v>0</v>
      </c>
      <c r="H78" s="123">
        <f t="shared" si="5"/>
        <v>0</v>
      </c>
    </row>
    <row r="79" spans="1:11" ht="12.75" customHeight="1" x14ac:dyDescent="0.3">
      <c r="A79" s="157"/>
      <c r="B79" s="129" t="s">
        <v>44</v>
      </c>
      <c r="C79" s="131">
        <f>SUM(C76:C78)</f>
        <v>84275</v>
      </c>
      <c r="D79" s="131">
        <f>SUM(D76:D77)</f>
        <v>3360.46</v>
      </c>
      <c r="E79" s="131">
        <f>SUM(E76:E78)</f>
        <v>87635.459999999992</v>
      </c>
      <c r="F79" s="131">
        <f>SUM(F76:F78)</f>
        <v>87635.459999999992</v>
      </c>
      <c r="G79" s="131">
        <f>SUM(G76:G78)</f>
        <v>0</v>
      </c>
      <c r="H79" s="158">
        <f t="shared" si="5"/>
        <v>0</v>
      </c>
      <c r="I79" s="171"/>
    </row>
    <row r="80" spans="1:11" ht="12.75" customHeight="1" x14ac:dyDescent="0.3">
      <c r="A80" s="172"/>
      <c r="B80" s="129" t="s">
        <v>25</v>
      </c>
      <c r="C80" s="131">
        <f>+C79+C75</f>
        <v>88985</v>
      </c>
      <c r="D80" s="131">
        <f>+D75+D79</f>
        <v>2383.81</v>
      </c>
      <c r="E80" s="132">
        <f>+E79+E75</f>
        <v>91368.81</v>
      </c>
      <c r="F80" s="133">
        <f>+F79+F75</f>
        <v>90682.23</v>
      </c>
      <c r="G80" s="134">
        <f>+G75+G79</f>
        <v>0</v>
      </c>
      <c r="H80" s="173">
        <f t="shared" si="5"/>
        <v>686.58000000000175</v>
      </c>
      <c r="I80" s="171"/>
    </row>
    <row r="81" spans="1:9" s="176" customFormat="1" ht="12.75" customHeight="1" x14ac:dyDescent="0.3">
      <c r="A81" s="124">
        <v>56303</v>
      </c>
      <c r="B81" s="125" t="s">
        <v>71</v>
      </c>
      <c r="C81" s="126">
        <v>4000</v>
      </c>
      <c r="D81" s="126">
        <v>0</v>
      </c>
      <c r="E81" s="122">
        <f t="shared" ref="E81:E82" si="8">C81+D81</f>
        <v>4000</v>
      </c>
      <c r="F81" s="122">
        <v>0</v>
      </c>
      <c r="G81" s="126">
        <v>0</v>
      </c>
      <c r="H81" s="174">
        <f t="shared" si="5"/>
        <v>4000</v>
      </c>
      <c r="I81" s="175"/>
    </row>
    <row r="82" spans="1:9" s="176" customFormat="1" ht="12.75" customHeight="1" x14ac:dyDescent="0.3">
      <c r="A82" s="124">
        <v>56304</v>
      </c>
      <c r="B82" s="125" t="s">
        <v>72</v>
      </c>
      <c r="C82" s="126">
        <v>0</v>
      </c>
      <c r="D82" s="126">
        <v>0</v>
      </c>
      <c r="E82" s="122">
        <f t="shared" si="8"/>
        <v>0</v>
      </c>
      <c r="F82" s="122">
        <v>0</v>
      </c>
      <c r="G82" s="126">
        <v>0</v>
      </c>
      <c r="H82" s="177">
        <f t="shared" si="5"/>
        <v>0</v>
      </c>
      <c r="I82" s="175"/>
    </row>
    <row r="83" spans="1:9" s="176" customFormat="1" ht="12.75" customHeight="1" x14ac:dyDescent="0.3">
      <c r="A83" s="157"/>
      <c r="B83" s="129" t="s">
        <v>44</v>
      </c>
      <c r="C83" s="131">
        <f>C82+C81</f>
        <v>4000</v>
      </c>
      <c r="D83" s="131">
        <f>SUM(D81:D82)</f>
        <v>0</v>
      </c>
      <c r="E83" s="131">
        <f>SUM(E81:E82)</f>
        <v>4000</v>
      </c>
      <c r="F83" s="131">
        <f>SUM(F81:F82)</f>
        <v>0</v>
      </c>
      <c r="G83" s="131">
        <f t="shared" ref="G83:H83" si="9">SUM(G81:G82)</f>
        <v>0</v>
      </c>
      <c r="H83" s="131">
        <f t="shared" si="9"/>
        <v>4000</v>
      </c>
      <c r="I83" s="175"/>
    </row>
    <row r="84" spans="1:9" s="176" customFormat="1" ht="12.75" customHeight="1" x14ac:dyDescent="0.3">
      <c r="A84" s="124">
        <v>56404</v>
      </c>
      <c r="B84" s="125" t="s">
        <v>73</v>
      </c>
      <c r="C84" s="126">
        <v>5500</v>
      </c>
      <c r="D84" s="126">
        <v>0</v>
      </c>
      <c r="E84" s="122">
        <f t="shared" ref="E84" si="10">C84+D84</f>
        <v>5500</v>
      </c>
      <c r="F84" s="122">
        <v>5500</v>
      </c>
      <c r="G84" s="126">
        <v>0</v>
      </c>
      <c r="H84" s="174">
        <f t="shared" si="5"/>
        <v>0</v>
      </c>
      <c r="I84" s="175"/>
    </row>
    <row r="85" spans="1:9" s="176" customFormat="1" ht="13.5" customHeight="1" thickBot="1" x14ac:dyDescent="0.35">
      <c r="A85" s="159"/>
      <c r="B85" s="160" t="s">
        <v>44</v>
      </c>
      <c r="C85" s="161">
        <f>SUM(C84)</f>
        <v>5500</v>
      </c>
      <c r="D85" s="161">
        <f>SUM(D84)</f>
        <v>0</v>
      </c>
      <c r="E85" s="161">
        <f>SUM(E84)</f>
        <v>5500</v>
      </c>
      <c r="F85" s="161">
        <f>SUM(F84)</f>
        <v>5500</v>
      </c>
      <c r="G85" s="161">
        <f>SUM(G84)</f>
        <v>0</v>
      </c>
      <c r="H85" s="178">
        <f t="shared" si="5"/>
        <v>0</v>
      </c>
      <c r="I85" s="175"/>
    </row>
    <row r="86" spans="1:9" s="176" customFormat="1" ht="15" customHeight="1" thickBot="1" x14ac:dyDescent="0.35">
      <c r="A86" s="163"/>
      <c r="B86" s="142" t="s">
        <v>25</v>
      </c>
      <c r="C86" s="143">
        <f t="shared" ref="C86:G86" si="11">+C83+C85</f>
        <v>9500</v>
      </c>
      <c r="D86" s="143">
        <f t="shared" si="11"/>
        <v>0</v>
      </c>
      <c r="E86" s="164">
        <f t="shared" si="11"/>
        <v>9500</v>
      </c>
      <c r="F86" s="165">
        <f t="shared" si="11"/>
        <v>5500</v>
      </c>
      <c r="G86" s="166">
        <f t="shared" si="11"/>
        <v>0</v>
      </c>
      <c r="H86" s="167">
        <f t="shared" si="5"/>
        <v>4000</v>
      </c>
      <c r="I86" s="175"/>
    </row>
    <row r="87" spans="1:9" s="176" customFormat="1" ht="12.75" customHeight="1" x14ac:dyDescent="0.3">
      <c r="A87" s="146"/>
      <c r="B87" s="146"/>
      <c r="C87" s="147"/>
      <c r="D87" s="147"/>
      <c r="E87" s="147"/>
      <c r="F87" s="147"/>
      <c r="G87" s="147"/>
      <c r="H87" s="147"/>
      <c r="I87" s="175"/>
    </row>
    <row r="88" spans="1:9" s="176" customFormat="1" ht="12.75" customHeight="1" x14ac:dyDescent="0.3">
      <c r="A88" s="146"/>
      <c r="B88" s="146"/>
      <c r="C88" s="147"/>
      <c r="D88" s="147"/>
      <c r="E88" s="147"/>
      <c r="F88" s="147"/>
      <c r="G88" s="147"/>
      <c r="H88" s="147"/>
      <c r="I88" s="175"/>
    </row>
    <row r="89" spans="1:9" s="176" customFormat="1" ht="12.75" customHeight="1" x14ac:dyDescent="0.3">
      <c r="A89" s="146"/>
      <c r="B89" s="146"/>
      <c r="C89" s="147"/>
      <c r="D89" s="147"/>
      <c r="E89" s="147"/>
      <c r="F89" s="147"/>
      <c r="G89" s="147"/>
      <c r="H89" s="147"/>
      <c r="I89" s="175"/>
    </row>
    <row r="90" spans="1:9" s="176" customFormat="1" ht="12.75" customHeight="1" thickBot="1" x14ac:dyDescent="0.35">
      <c r="A90" s="146"/>
      <c r="B90" s="146"/>
      <c r="C90" s="147"/>
      <c r="D90" s="147"/>
      <c r="E90" s="147"/>
      <c r="F90" s="147"/>
      <c r="G90" s="147"/>
      <c r="H90" s="147"/>
      <c r="I90" s="175"/>
    </row>
    <row r="91" spans="1:9" s="176" customFormat="1" ht="12.75" customHeight="1" thickBot="1" x14ac:dyDescent="0.35">
      <c r="A91" s="113" t="s">
        <v>5</v>
      </c>
      <c r="B91" s="114" t="s">
        <v>6</v>
      </c>
      <c r="C91" s="149" t="s">
        <v>7</v>
      </c>
      <c r="D91" s="115" t="s">
        <v>8</v>
      </c>
      <c r="E91" s="150" t="s">
        <v>45</v>
      </c>
      <c r="F91" s="151" t="s">
        <v>10</v>
      </c>
      <c r="G91" s="152" t="s">
        <v>11</v>
      </c>
      <c r="H91" s="179" t="s">
        <v>12</v>
      </c>
      <c r="I91" s="175"/>
    </row>
    <row r="92" spans="1:9" s="84" customFormat="1" ht="12.75" customHeight="1" x14ac:dyDescent="0.25">
      <c r="A92" s="180">
        <v>61101</v>
      </c>
      <c r="B92" s="181" t="s">
        <v>74</v>
      </c>
      <c r="C92" s="182">
        <v>3060</v>
      </c>
      <c r="D92" s="182">
        <v>0</v>
      </c>
      <c r="E92" s="122">
        <f t="shared" ref="E92:E100" si="12">C92+D92</f>
        <v>3060</v>
      </c>
      <c r="F92" s="156">
        <v>2985</v>
      </c>
      <c r="G92" s="182">
        <v>0</v>
      </c>
      <c r="H92" s="123">
        <f t="shared" ref="H92:H103" si="13">((E92-F92)-G92)</f>
        <v>75</v>
      </c>
      <c r="I92" s="83"/>
    </row>
    <row r="93" spans="1:9" s="84" customFormat="1" ht="12.75" customHeight="1" x14ac:dyDescent="0.25">
      <c r="A93" s="157">
        <v>61102</v>
      </c>
      <c r="B93" s="183" t="s">
        <v>75</v>
      </c>
      <c r="C93" s="127">
        <v>6760</v>
      </c>
      <c r="D93" s="127">
        <v>0</v>
      </c>
      <c r="E93" s="122">
        <f t="shared" si="12"/>
        <v>6760</v>
      </c>
      <c r="F93" s="122">
        <v>1667.85</v>
      </c>
      <c r="G93" s="127">
        <v>0</v>
      </c>
      <c r="H93" s="123">
        <f t="shared" si="13"/>
        <v>5092.1499999999996</v>
      </c>
      <c r="I93" s="83"/>
    </row>
    <row r="94" spans="1:9" s="84" customFormat="1" ht="12.75" customHeight="1" x14ac:dyDescent="0.25">
      <c r="A94" s="157">
        <v>61103</v>
      </c>
      <c r="B94" s="183" t="s">
        <v>76</v>
      </c>
      <c r="C94" s="127">
        <v>500</v>
      </c>
      <c r="D94" s="127">
        <v>0</v>
      </c>
      <c r="E94" s="122">
        <f t="shared" si="12"/>
        <v>500</v>
      </c>
      <c r="F94" s="122">
        <v>0</v>
      </c>
      <c r="G94" s="127">
        <v>0</v>
      </c>
      <c r="H94" s="123">
        <f t="shared" si="13"/>
        <v>500</v>
      </c>
      <c r="I94" s="83"/>
    </row>
    <row r="95" spans="1:9" s="84" customFormat="1" ht="12.75" customHeight="1" x14ac:dyDescent="0.25">
      <c r="A95" s="157">
        <v>61104</v>
      </c>
      <c r="B95" s="183" t="s">
        <v>77</v>
      </c>
      <c r="C95" s="127">
        <v>16000</v>
      </c>
      <c r="D95" s="127">
        <v>0</v>
      </c>
      <c r="E95" s="122">
        <f t="shared" si="12"/>
        <v>16000</v>
      </c>
      <c r="F95" s="122">
        <v>0</v>
      </c>
      <c r="G95" s="127">
        <v>0</v>
      </c>
      <c r="H95" s="123">
        <f t="shared" si="13"/>
        <v>16000</v>
      </c>
      <c r="I95" s="83"/>
    </row>
    <row r="96" spans="1:9" s="84" customFormat="1" ht="12.75" customHeight="1" x14ac:dyDescent="0.25">
      <c r="A96" s="157">
        <v>61105</v>
      </c>
      <c r="B96" s="183" t="s">
        <v>78</v>
      </c>
      <c r="C96" s="127">
        <v>0</v>
      </c>
      <c r="D96" s="127">
        <v>0</v>
      </c>
      <c r="E96" s="122">
        <f t="shared" si="12"/>
        <v>0</v>
      </c>
      <c r="F96" s="122">
        <v>0</v>
      </c>
      <c r="G96" s="127">
        <v>0</v>
      </c>
      <c r="H96" s="123">
        <f t="shared" si="13"/>
        <v>0</v>
      </c>
      <c r="I96" s="83"/>
    </row>
    <row r="97" spans="1:11" s="176" customFormat="1" ht="12.75" customHeight="1" x14ac:dyDescent="0.3">
      <c r="A97" s="124">
        <v>61108</v>
      </c>
      <c r="B97" s="125" t="s">
        <v>41</v>
      </c>
      <c r="C97" s="126">
        <v>1000</v>
      </c>
      <c r="D97" s="126">
        <v>0</v>
      </c>
      <c r="E97" s="122">
        <f t="shared" si="12"/>
        <v>1000</v>
      </c>
      <c r="F97" s="122">
        <v>0</v>
      </c>
      <c r="G97" s="126">
        <v>0</v>
      </c>
      <c r="H97" s="123">
        <f t="shared" si="13"/>
        <v>1000</v>
      </c>
      <c r="I97" s="175"/>
    </row>
    <row r="98" spans="1:11" s="176" customFormat="1" ht="12.75" customHeight="1" x14ac:dyDescent="0.3">
      <c r="A98" s="124">
        <v>61199</v>
      </c>
      <c r="B98" s="125" t="s">
        <v>79</v>
      </c>
      <c r="C98" s="126">
        <v>0</v>
      </c>
      <c r="D98" s="126">
        <v>0</v>
      </c>
      <c r="E98" s="122">
        <f t="shared" si="12"/>
        <v>0</v>
      </c>
      <c r="F98" s="122">
        <v>0</v>
      </c>
      <c r="G98" s="126">
        <v>0</v>
      </c>
      <c r="H98" s="158">
        <f t="shared" si="13"/>
        <v>0</v>
      </c>
      <c r="I98" s="175"/>
    </row>
    <row r="99" spans="1:11" s="176" customFormat="1" ht="13.5" customHeight="1" x14ac:dyDescent="0.3">
      <c r="A99" s="157"/>
      <c r="B99" s="129" t="s">
        <v>44</v>
      </c>
      <c r="C99" s="131">
        <f t="shared" ref="C99:G99" si="14">SUM(C92:C98)</f>
        <v>27320</v>
      </c>
      <c r="D99" s="131">
        <f>SUM(D92:D98)</f>
        <v>0</v>
      </c>
      <c r="E99" s="131">
        <f t="shared" si="14"/>
        <v>27320</v>
      </c>
      <c r="F99" s="131">
        <f t="shared" si="14"/>
        <v>4652.8500000000004</v>
      </c>
      <c r="G99" s="131">
        <f t="shared" si="14"/>
        <v>0</v>
      </c>
      <c r="H99" s="158">
        <f t="shared" si="13"/>
        <v>22667.15</v>
      </c>
      <c r="I99" s="175"/>
    </row>
    <row r="100" spans="1:11" s="176" customFormat="1" ht="12.75" customHeight="1" x14ac:dyDescent="0.3">
      <c r="A100" s="124">
        <v>61403</v>
      </c>
      <c r="B100" s="125" t="s">
        <v>80</v>
      </c>
      <c r="C100" s="126">
        <v>9235</v>
      </c>
      <c r="D100" s="126">
        <v>0</v>
      </c>
      <c r="E100" s="122">
        <f t="shared" si="12"/>
        <v>9235</v>
      </c>
      <c r="F100" s="126">
        <v>0</v>
      </c>
      <c r="G100" s="126">
        <v>0</v>
      </c>
      <c r="H100" s="123">
        <f t="shared" si="13"/>
        <v>9235</v>
      </c>
      <c r="I100" s="175"/>
    </row>
    <row r="101" spans="1:11" s="176" customFormat="1" ht="12.75" customHeight="1" x14ac:dyDescent="0.3">
      <c r="A101" s="159"/>
      <c r="B101" s="160" t="s">
        <v>44</v>
      </c>
      <c r="C101" s="161">
        <f>SUM(C100)</f>
        <v>9235</v>
      </c>
      <c r="D101" s="161">
        <f>SUM(D100)</f>
        <v>0</v>
      </c>
      <c r="E101" s="161">
        <f>SUM(E100)</f>
        <v>9235</v>
      </c>
      <c r="F101" s="184">
        <f>SUM(F100)</f>
        <v>0</v>
      </c>
      <c r="G101" s="184">
        <f>SUM(G100)</f>
        <v>0</v>
      </c>
      <c r="H101" s="162">
        <f t="shared" si="13"/>
        <v>9235</v>
      </c>
      <c r="I101" s="175"/>
    </row>
    <row r="102" spans="1:11" s="176" customFormat="1" ht="14.25" customHeight="1" thickBot="1" x14ac:dyDescent="0.35">
      <c r="A102" s="160"/>
      <c r="B102" s="160" t="s">
        <v>25</v>
      </c>
      <c r="C102" s="161">
        <f>+C99+C101</f>
        <v>36555</v>
      </c>
      <c r="D102" s="161">
        <f>+D101+D99</f>
        <v>0</v>
      </c>
      <c r="E102" s="185">
        <f>+E101+E99</f>
        <v>36555</v>
      </c>
      <c r="F102" s="186">
        <f>+F101+F99</f>
        <v>4652.8500000000004</v>
      </c>
      <c r="G102" s="187">
        <f>SUM(G101+G99)</f>
        <v>0</v>
      </c>
      <c r="H102" s="185">
        <f t="shared" si="13"/>
        <v>31902.15</v>
      </c>
      <c r="I102" s="175"/>
    </row>
    <row r="103" spans="1:11" ht="15" customHeight="1" thickBot="1" x14ac:dyDescent="0.35">
      <c r="A103" s="163"/>
      <c r="B103" s="142" t="s">
        <v>81</v>
      </c>
      <c r="C103" s="188">
        <f>+C102+C86+C80+C73+C24</f>
        <v>15421418</v>
      </c>
      <c r="D103" s="143">
        <f>+D102+D86+D80+D73+D24</f>
        <v>-4.0927261579781771E-12</v>
      </c>
      <c r="E103" s="164">
        <f>+E24+E73+E80+E102+E86</f>
        <v>15421417.999999998</v>
      </c>
      <c r="F103" s="165">
        <f>+F24+F73+F80+F102+F86</f>
        <v>4650117.58</v>
      </c>
      <c r="G103" s="166">
        <f>+G24+G73+G80+G86+G102</f>
        <v>133169.12</v>
      </c>
      <c r="H103" s="167">
        <f t="shared" si="13"/>
        <v>10638131.299999999</v>
      </c>
      <c r="I103" s="171"/>
      <c r="J103" s="137"/>
      <c r="K103" s="137"/>
    </row>
    <row r="104" spans="1:11" ht="12.75" customHeight="1" x14ac:dyDescent="0.3">
      <c r="C104" s="189"/>
      <c r="D104" s="189"/>
      <c r="E104" s="189"/>
      <c r="F104" s="189"/>
      <c r="G104" s="189"/>
      <c r="H104" s="171"/>
      <c r="I104" s="171"/>
      <c r="J104" s="137"/>
    </row>
    <row r="105" spans="1:11" ht="12.75" customHeight="1" x14ac:dyDescent="0.3">
      <c r="C105" s="189"/>
      <c r="D105" s="189"/>
      <c r="E105" s="189"/>
      <c r="F105" s="189"/>
      <c r="G105" s="189"/>
      <c r="H105" s="171"/>
      <c r="I105" s="171"/>
    </row>
    <row r="106" spans="1:11" ht="12.75" customHeight="1" x14ac:dyDescent="0.3">
      <c r="C106" s="189"/>
      <c r="D106" s="189"/>
      <c r="E106" s="189"/>
      <c r="F106" s="189"/>
      <c r="G106" s="169"/>
      <c r="H106" s="171"/>
      <c r="I106" s="171"/>
    </row>
    <row r="107" spans="1:11" ht="12.75" customHeight="1" x14ac:dyDescent="0.3">
      <c r="C107" s="189"/>
      <c r="D107" s="189"/>
      <c r="E107" s="189"/>
      <c r="F107" s="189"/>
      <c r="H107" s="103"/>
      <c r="I107" s="171"/>
    </row>
    <row r="108" spans="1:11" ht="12.75" customHeight="1" x14ac:dyDescent="0.3">
      <c r="C108" s="189"/>
      <c r="D108" s="189"/>
      <c r="E108" s="189"/>
      <c r="F108" s="189"/>
      <c r="H108" s="171"/>
      <c r="I108" s="171"/>
    </row>
    <row r="109" spans="1:11" ht="12.75" customHeight="1" x14ac:dyDescent="0.3">
      <c r="C109" s="189"/>
      <c r="D109" s="189"/>
      <c r="E109" s="189"/>
      <c r="F109" s="189"/>
      <c r="G109" s="189"/>
      <c r="H109" s="171"/>
      <c r="I109" s="171"/>
    </row>
    <row r="110" spans="1:11" ht="12.75" customHeight="1" x14ac:dyDescent="0.3">
      <c r="C110" s="189"/>
      <c r="D110" s="189"/>
      <c r="E110" s="189"/>
      <c r="F110" s="189"/>
      <c r="G110" s="189"/>
      <c r="H110" s="171"/>
      <c r="I110" s="171"/>
    </row>
    <row r="111" spans="1:11" ht="12.75" customHeight="1" x14ac:dyDescent="0.3">
      <c r="C111" s="189"/>
      <c r="D111" s="189"/>
      <c r="E111" s="189"/>
      <c r="F111" s="189"/>
      <c r="G111" s="189"/>
      <c r="J111" s="171"/>
    </row>
    <row r="112" spans="1:11" ht="12.75" customHeight="1" x14ac:dyDescent="0.3">
      <c r="C112" s="189"/>
      <c r="D112" s="189"/>
      <c r="E112" s="189"/>
      <c r="F112" s="189"/>
      <c r="G112" s="189"/>
    </row>
    <row r="113" spans="3:8" ht="12.75" customHeight="1" x14ac:dyDescent="0.3">
      <c r="C113" s="190"/>
      <c r="D113" s="190"/>
      <c r="E113" s="190"/>
      <c r="F113" s="190"/>
      <c r="G113" s="190"/>
      <c r="H113" s="190"/>
    </row>
    <row r="114" spans="3:8" ht="12.75" customHeight="1" x14ac:dyDescent="0.3">
      <c r="C114" s="105"/>
      <c r="D114" s="105"/>
      <c r="E114" s="105"/>
      <c r="F114" s="105"/>
      <c r="G114" s="105"/>
      <c r="H114" s="105"/>
    </row>
  </sheetData>
  <mergeCells count="6">
    <mergeCell ref="A8:H8"/>
    <mergeCell ref="B2:H2"/>
    <mergeCell ref="B3:H3"/>
    <mergeCell ref="B4:H4"/>
    <mergeCell ref="A6:H6"/>
    <mergeCell ref="A7:H7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workbookViewId="0">
      <selection activeCell="J5" sqref="J5"/>
    </sheetView>
  </sheetViews>
  <sheetFormatPr baseColWidth="10" defaultRowHeight="12.75" customHeight="1" x14ac:dyDescent="0.3"/>
  <cols>
    <col min="1" max="1" width="7" customWidth="1"/>
    <col min="2" max="2" width="32.33203125" customWidth="1"/>
    <col min="3" max="3" width="15.6640625" customWidth="1"/>
    <col min="4" max="4" width="13.109375" customWidth="1"/>
    <col min="5" max="5" width="14.6640625" customWidth="1"/>
    <col min="6" max="6" width="15" customWidth="1"/>
    <col min="7" max="7" width="14.109375" customWidth="1"/>
    <col min="8" max="8" width="14.6640625" customWidth="1"/>
    <col min="9" max="9" width="12.88671875" bestFit="1" customWidth="1"/>
    <col min="10" max="10" width="12.33203125" bestFit="1" customWidth="1"/>
    <col min="11" max="11" width="13.33203125" bestFit="1" customWidth="1"/>
  </cols>
  <sheetData>
    <row r="2" spans="1:9" ht="18" customHeight="1" x14ac:dyDescent="0.3">
      <c r="A2" s="1"/>
      <c r="B2" s="200" t="s">
        <v>0</v>
      </c>
      <c r="C2" s="200"/>
      <c r="D2" s="200"/>
      <c r="E2" s="200"/>
      <c r="F2" s="200"/>
      <c r="G2" s="200"/>
      <c r="H2" s="200"/>
      <c r="I2" s="110"/>
    </row>
    <row r="3" spans="1:9" ht="16.5" customHeight="1" x14ac:dyDescent="0.3">
      <c r="A3" s="1"/>
      <c r="B3" s="200" t="s">
        <v>1</v>
      </c>
      <c r="C3" s="200"/>
      <c r="D3" s="200"/>
      <c r="E3" s="200"/>
      <c r="F3" s="200"/>
      <c r="G3" s="200"/>
      <c r="H3" s="200"/>
      <c r="I3" s="1"/>
    </row>
    <row r="4" spans="1:9" ht="16.5" customHeight="1" x14ac:dyDescent="0.3">
      <c r="A4" s="111"/>
      <c r="B4" s="202" t="s">
        <v>2</v>
      </c>
      <c r="C4" s="202"/>
      <c r="D4" s="202"/>
      <c r="E4" s="202"/>
      <c r="F4" s="202"/>
      <c r="G4" s="202"/>
      <c r="H4" s="202"/>
      <c r="I4" s="1"/>
    </row>
    <row r="5" spans="1:9" ht="12.75" customHeight="1" x14ac:dyDescent="0.3">
      <c r="A5" s="111"/>
      <c r="B5" s="112"/>
      <c r="C5" s="112"/>
      <c r="D5" s="112"/>
      <c r="E5" s="112"/>
      <c r="F5" s="112"/>
      <c r="G5" s="112"/>
      <c r="H5" s="111"/>
      <c r="I5" s="1"/>
    </row>
    <row r="6" spans="1:9" ht="12.75" customHeight="1" x14ac:dyDescent="0.3">
      <c r="A6" s="202" t="s">
        <v>3</v>
      </c>
      <c r="B6" s="202"/>
      <c r="C6" s="202"/>
      <c r="D6" s="202"/>
      <c r="E6" s="202"/>
      <c r="F6" s="202"/>
      <c r="G6" s="202"/>
      <c r="H6" s="202"/>
      <c r="I6" s="1"/>
    </row>
    <row r="7" spans="1:9" ht="12.75" customHeight="1" x14ac:dyDescent="0.3">
      <c r="A7" s="202" t="s">
        <v>86</v>
      </c>
      <c r="B7" s="202"/>
      <c r="C7" s="202"/>
      <c r="D7" s="202"/>
      <c r="E7" s="202"/>
      <c r="F7" s="202"/>
      <c r="G7" s="202"/>
      <c r="H7" s="202"/>
      <c r="I7" s="1"/>
    </row>
    <row r="8" spans="1:9" ht="12.75" customHeight="1" thickBot="1" x14ac:dyDescent="0.35">
      <c r="A8" s="202"/>
      <c r="B8" s="202"/>
      <c r="C8" s="202"/>
      <c r="D8" s="202"/>
      <c r="E8" s="202"/>
      <c r="F8" s="202"/>
      <c r="G8" s="202"/>
      <c r="H8" s="202"/>
      <c r="I8" s="1"/>
    </row>
    <row r="9" spans="1:9" s="14" customFormat="1" ht="17.25" customHeight="1" thickBot="1" x14ac:dyDescent="0.3">
      <c r="A9" s="113" t="s">
        <v>5</v>
      </c>
      <c r="B9" s="114" t="s">
        <v>6</v>
      </c>
      <c r="C9" s="115" t="s">
        <v>7</v>
      </c>
      <c r="D9" s="115" t="s">
        <v>8</v>
      </c>
      <c r="E9" s="195" t="s">
        <v>9</v>
      </c>
      <c r="F9" s="117" t="s">
        <v>10</v>
      </c>
      <c r="G9" s="118" t="s">
        <v>11</v>
      </c>
      <c r="H9" s="119" t="s">
        <v>12</v>
      </c>
    </row>
    <row r="10" spans="1:9" ht="12.75" customHeight="1" x14ac:dyDescent="0.3">
      <c r="A10" s="120">
        <v>51101</v>
      </c>
      <c r="B10" s="121" t="s">
        <v>13</v>
      </c>
      <c r="C10" s="122">
        <v>4811380</v>
      </c>
      <c r="D10" s="122">
        <v>-67684.91</v>
      </c>
      <c r="E10" s="122">
        <f t="shared" ref="E10:E42" si="0">C10+D10</f>
        <v>4743695.09</v>
      </c>
      <c r="F10" s="122">
        <v>2314748.4700000002</v>
      </c>
      <c r="G10" s="122">
        <v>54496.99</v>
      </c>
      <c r="H10" s="123">
        <f>((E10-F10)-G10)</f>
        <v>2374449.6299999994</v>
      </c>
    </row>
    <row r="11" spans="1:9" ht="12.75" customHeight="1" x14ac:dyDescent="0.3">
      <c r="A11" s="124">
        <v>51103</v>
      </c>
      <c r="B11" s="125" t="s">
        <v>14</v>
      </c>
      <c r="C11" s="126">
        <v>177945</v>
      </c>
      <c r="D11" s="122">
        <v>-2737.56</v>
      </c>
      <c r="E11" s="122">
        <f t="shared" si="0"/>
        <v>175207.44</v>
      </c>
      <c r="F11" s="122">
        <v>0</v>
      </c>
      <c r="G11" s="122">
        <v>0</v>
      </c>
      <c r="H11" s="123">
        <f t="shared" ref="H11:H42" si="1">((E11-F11)-G11)</f>
        <v>175207.44</v>
      </c>
    </row>
    <row r="12" spans="1:9" ht="12.75" customHeight="1" x14ac:dyDescent="0.3">
      <c r="A12" s="124">
        <v>51107</v>
      </c>
      <c r="B12" s="125" t="s">
        <v>15</v>
      </c>
      <c r="C12" s="126">
        <v>503750</v>
      </c>
      <c r="D12" s="126">
        <v>-9300</v>
      </c>
      <c r="E12" s="122">
        <f t="shared" si="0"/>
        <v>494450</v>
      </c>
      <c r="F12" s="122">
        <v>111600</v>
      </c>
      <c r="G12" s="122">
        <v>1350</v>
      </c>
      <c r="H12" s="123">
        <f t="shared" si="1"/>
        <v>381500</v>
      </c>
    </row>
    <row r="13" spans="1:9" ht="12.75" customHeight="1" x14ac:dyDescent="0.3">
      <c r="A13" s="124">
        <v>51201</v>
      </c>
      <c r="B13" s="125" t="s">
        <v>16</v>
      </c>
      <c r="C13" s="126">
        <v>1597065</v>
      </c>
      <c r="D13" s="127">
        <v>124215.21</v>
      </c>
      <c r="E13" s="122">
        <f t="shared" si="0"/>
        <v>1721280.21</v>
      </c>
      <c r="F13" s="122">
        <v>795493.87</v>
      </c>
      <c r="G13" s="122">
        <v>30002.240000000002</v>
      </c>
      <c r="H13" s="123">
        <f t="shared" si="1"/>
        <v>895784.1</v>
      </c>
    </row>
    <row r="14" spans="1:9" ht="12.75" customHeight="1" x14ac:dyDescent="0.3">
      <c r="A14" s="124">
        <v>51203</v>
      </c>
      <c r="B14" s="125" t="s">
        <v>14</v>
      </c>
      <c r="C14" s="126">
        <v>48830</v>
      </c>
      <c r="D14" s="126">
        <v>6387.64</v>
      </c>
      <c r="E14" s="122">
        <f t="shared" si="0"/>
        <v>55217.64</v>
      </c>
      <c r="F14" s="122">
        <v>0</v>
      </c>
      <c r="G14" s="122">
        <v>0</v>
      </c>
      <c r="H14" s="123">
        <f t="shared" si="1"/>
        <v>55217.64</v>
      </c>
    </row>
    <row r="15" spans="1:9" ht="12.75" customHeight="1" x14ac:dyDescent="0.3">
      <c r="A15" s="124">
        <v>51207</v>
      </c>
      <c r="B15" s="125" t="s">
        <v>15</v>
      </c>
      <c r="C15" s="126">
        <v>139100</v>
      </c>
      <c r="D15" s="126">
        <v>15250</v>
      </c>
      <c r="E15" s="122">
        <f t="shared" si="0"/>
        <v>154350</v>
      </c>
      <c r="F15" s="122">
        <v>32750</v>
      </c>
      <c r="G15" s="122">
        <v>600</v>
      </c>
      <c r="H15" s="123">
        <f t="shared" si="1"/>
        <v>121000</v>
      </c>
    </row>
    <row r="16" spans="1:9" ht="12.75" customHeight="1" x14ac:dyDescent="0.3">
      <c r="A16" s="124">
        <v>51401</v>
      </c>
      <c r="B16" s="125" t="s">
        <v>17</v>
      </c>
      <c r="C16" s="126">
        <v>319345</v>
      </c>
      <c r="D16" s="126">
        <v>-6188.26</v>
      </c>
      <c r="E16" s="122">
        <f t="shared" si="0"/>
        <v>313156.74</v>
      </c>
      <c r="F16" s="122">
        <v>136271.9</v>
      </c>
      <c r="G16" s="122">
        <v>19458.78</v>
      </c>
      <c r="H16" s="123">
        <f t="shared" si="1"/>
        <v>157426.06</v>
      </c>
    </row>
    <row r="17" spans="1:11" ht="12.75" customHeight="1" x14ac:dyDescent="0.3">
      <c r="A17" s="124">
        <v>51402</v>
      </c>
      <c r="B17" s="125" t="s">
        <v>18</v>
      </c>
      <c r="C17" s="126">
        <v>89575</v>
      </c>
      <c r="D17" s="126">
        <v>7604.89</v>
      </c>
      <c r="E17" s="122">
        <f t="shared" si="0"/>
        <v>97179.89</v>
      </c>
      <c r="F17" s="122">
        <v>42597.09</v>
      </c>
      <c r="G17" s="122">
        <v>4274.38</v>
      </c>
      <c r="H17" s="123">
        <f t="shared" si="1"/>
        <v>50308.420000000006</v>
      </c>
    </row>
    <row r="18" spans="1:11" ht="12.75" customHeight="1" x14ac:dyDescent="0.3">
      <c r="A18" s="124">
        <v>51501</v>
      </c>
      <c r="B18" s="125" t="s">
        <v>19</v>
      </c>
      <c r="C18" s="126">
        <v>358510</v>
      </c>
      <c r="D18" s="126">
        <v>-6920.56</v>
      </c>
      <c r="E18" s="122">
        <f t="shared" si="0"/>
        <v>351589.44</v>
      </c>
      <c r="F18" s="122">
        <v>152097.17000000001</v>
      </c>
      <c r="G18" s="122">
        <v>22745.43</v>
      </c>
      <c r="H18" s="123">
        <f t="shared" si="1"/>
        <v>176746.84</v>
      </c>
    </row>
    <row r="19" spans="1:11" ht="12.75" customHeight="1" x14ac:dyDescent="0.3">
      <c r="A19" s="124">
        <v>51502</v>
      </c>
      <c r="B19" s="125" t="s">
        <v>20</v>
      </c>
      <c r="C19" s="126">
        <v>123775</v>
      </c>
      <c r="D19" s="126">
        <v>9605.24</v>
      </c>
      <c r="E19" s="122">
        <f t="shared" si="0"/>
        <v>133380.24</v>
      </c>
      <c r="F19" s="122">
        <v>57476.160000000003</v>
      </c>
      <c r="G19" s="122">
        <v>6479.54</v>
      </c>
      <c r="H19" s="123">
        <f t="shared" si="1"/>
        <v>69424.539999999994</v>
      </c>
    </row>
    <row r="20" spans="1:11" ht="12.75" customHeight="1" x14ac:dyDescent="0.3">
      <c r="A20" s="124">
        <v>51601</v>
      </c>
      <c r="B20" s="125" t="s">
        <v>21</v>
      </c>
      <c r="C20" s="126">
        <v>46630</v>
      </c>
      <c r="D20" s="126">
        <v>0</v>
      </c>
      <c r="E20" s="122">
        <f t="shared" si="0"/>
        <v>46630</v>
      </c>
      <c r="F20" s="122">
        <v>22194.23</v>
      </c>
      <c r="G20" s="122">
        <v>1120.75</v>
      </c>
      <c r="H20" s="123">
        <f t="shared" si="1"/>
        <v>23315.02</v>
      </c>
    </row>
    <row r="21" spans="1:11" ht="12.75" customHeight="1" x14ac:dyDescent="0.3">
      <c r="A21" s="124">
        <v>51701</v>
      </c>
      <c r="B21" s="125" t="s">
        <v>22</v>
      </c>
      <c r="C21" s="126">
        <v>29420</v>
      </c>
      <c r="D21" s="126">
        <v>0</v>
      </c>
      <c r="E21" s="122">
        <f t="shared" si="0"/>
        <v>29420</v>
      </c>
      <c r="F21" s="122">
        <v>29413</v>
      </c>
      <c r="G21" s="122">
        <v>7</v>
      </c>
      <c r="H21" s="123">
        <f t="shared" si="1"/>
        <v>0</v>
      </c>
    </row>
    <row r="22" spans="1:11" ht="12.75" customHeight="1" x14ac:dyDescent="0.3">
      <c r="A22" s="124">
        <v>51702</v>
      </c>
      <c r="B22" s="125" t="s">
        <v>23</v>
      </c>
      <c r="C22" s="126">
        <v>4075</v>
      </c>
      <c r="D22" s="126">
        <v>14667.77</v>
      </c>
      <c r="E22" s="122">
        <f t="shared" si="0"/>
        <v>18742.77</v>
      </c>
      <c r="F22" s="122">
        <v>18738.73</v>
      </c>
      <c r="G22" s="122">
        <v>4.04</v>
      </c>
      <c r="H22" s="123">
        <f t="shared" si="1"/>
        <v>8.730793865652231E-13</v>
      </c>
    </row>
    <row r="23" spans="1:11" ht="12.75" customHeight="1" x14ac:dyDescent="0.3">
      <c r="A23" s="124">
        <v>51903</v>
      </c>
      <c r="B23" s="125" t="s">
        <v>24</v>
      </c>
      <c r="C23" s="126">
        <v>59750</v>
      </c>
      <c r="D23" s="126">
        <v>0</v>
      </c>
      <c r="E23" s="122">
        <f t="shared" si="0"/>
        <v>59750</v>
      </c>
      <c r="F23" s="122">
        <v>26876.92</v>
      </c>
      <c r="G23" s="122">
        <v>9473.08</v>
      </c>
      <c r="H23" s="123">
        <f t="shared" si="1"/>
        <v>23400</v>
      </c>
    </row>
    <row r="24" spans="1:11" ht="12.75" customHeight="1" x14ac:dyDescent="0.3">
      <c r="A24" s="128"/>
      <c r="B24" s="129" t="s">
        <v>25</v>
      </c>
      <c r="C24" s="130">
        <f t="shared" ref="C24:H24" si="2">SUM(C10:C23)</f>
        <v>8309150</v>
      </c>
      <c r="D24" s="131">
        <f t="shared" si="2"/>
        <v>84899.460000000021</v>
      </c>
      <c r="E24" s="196">
        <f t="shared" si="2"/>
        <v>8394049.4600000009</v>
      </c>
      <c r="F24" s="133">
        <f t="shared" si="2"/>
        <v>3740257.54</v>
      </c>
      <c r="G24" s="134">
        <f t="shared" si="2"/>
        <v>150012.23000000001</v>
      </c>
      <c r="H24" s="135">
        <f t="shared" si="2"/>
        <v>4503779.6899999995</v>
      </c>
    </row>
    <row r="25" spans="1:11" ht="12.75" customHeight="1" x14ac:dyDescent="0.3">
      <c r="A25" s="124">
        <v>54101</v>
      </c>
      <c r="B25" s="125" t="s">
        <v>26</v>
      </c>
      <c r="C25" s="126">
        <v>36010</v>
      </c>
      <c r="D25" s="126">
        <v>-7885.01</v>
      </c>
      <c r="E25" s="122">
        <f t="shared" si="0"/>
        <v>28124.989999999998</v>
      </c>
      <c r="F25" s="122">
        <v>23231.52</v>
      </c>
      <c r="G25" s="122">
        <v>0.5</v>
      </c>
      <c r="H25" s="123">
        <f t="shared" si="1"/>
        <v>4892.9699999999975</v>
      </c>
    </row>
    <row r="26" spans="1:11" ht="12.75" customHeight="1" x14ac:dyDescent="0.3">
      <c r="A26" s="124">
        <v>54103</v>
      </c>
      <c r="B26" s="125" t="s">
        <v>27</v>
      </c>
      <c r="C26" s="126">
        <v>1000</v>
      </c>
      <c r="D26" s="126">
        <v>41.43</v>
      </c>
      <c r="E26" s="122">
        <f t="shared" si="0"/>
        <v>1041.43</v>
      </c>
      <c r="F26" s="122">
        <v>41.43</v>
      </c>
      <c r="G26" s="122">
        <v>0</v>
      </c>
      <c r="H26" s="123">
        <f t="shared" si="1"/>
        <v>1000.0000000000001</v>
      </c>
    </row>
    <row r="27" spans="1:11" ht="12.75" customHeight="1" x14ac:dyDescent="0.3">
      <c r="A27" s="124">
        <v>54104</v>
      </c>
      <c r="B27" s="125" t="s">
        <v>28</v>
      </c>
      <c r="C27" s="126">
        <v>24090</v>
      </c>
      <c r="D27" s="126">
        <v>26609</v>
      </c>
      <c r="E27" s="122">
        <f t="shared" si="0"/>
        <v>50699</v>
      </c>
      <c r="F27" s="122">
        <v>28918.7</v>
      </c>
      <c r="G27" s="122">
        <v>0.3</v>
      </c>
      <c r="H27" s="123">
        <f t="shared" si="1"/>
        <v>21780</v>
      </c>
    </row>
    <row r="28" spans="1:11" ht="12.75" customHeight="1" x14ac:dyDescent="0.3">
      <c r="A28" s="124">
        <v>54105</v>
      </c>
      <c r="B28" s="125" t="s">
        <v>29</v>
      </c>
      <c r="C28" s="126">
        <v>22400</v>
      </c>
      <c r="D28" s="126">
        <v>4570.1000000000004</v>
      </c>
      <c r="E28" s="122">
        <f t="shared" si="0"/>
        <v>26970.1</v>
      </c>
      <c r="F28" s="122">
        <v>20665.8</v>
      </c>
      <c r="G28" s="122">
        <v>159.5</v>
      </c>
      <c r="H28" s="123">
        <f t="shared" si="1"/>
        <v>6144.7999999999993</v>
      </c>
      <c r="K28" s="136"/>
    </row>
    <row r="29" spans="1:11" ht="12.75" customHeight="1" x14ac:dyDescent="0.3">
      <c r="A29" s="124">
        <v>54106</v>
      </c>
      <c r="B29" s="125" t="s">
        <v>30</v>
      </c>
      <c r="C29" s="126">
        <v>425</v>
      </c>
      <c r="D29" s="126">
        <v>360.4</v>
      </c>
      <c r="E29" s="122">
        <f t="shared" si="0"/>
        <v>785.4</v>
      </c>
      <c r="F29" s="122">
        <v>785.4</v>
      </c>
      <c r="G29" s="122">
        <v>0</v>
      </c>
      <c r="H29" s="123">
        <f t="shared" si="1"/>
        <v>0</v>
      </c>
    </row>
    <row r="30" spans="1:11" ht="12.75" customHeight="1" x14ac:dyDescent="0.3">
      <c r="A30" s="124">
        <v>54107</v>
      </c>
      <c r="B30" s="125" t="s">
        <v>31</v>
      </c>
      <c r="C30" s="126">
        <v>21370</v>
      </c>
      <c r="D30" s="126">
        <v>1307.8599999999999</v>
      </c>
      <c r="E30" s="122">
        <f t="shared" si="0"/>
        <v>22677.86</v>
      </c>
      <c r="F30" s="122">
        <v>13930.16</v>
      </c>
      <c r="G30" s="122">
        <v>771.84</v>
      </c>
      <c r="H30" s="123">
        <f t="shared" si="1"/>
        <v>7975.8600000000006</v>
      </c>
    </row>
    <row r="31" spans="1:11" ht="12.75" customHeight="1" x14ac:dyDescent="0.3">
      <c r="A31" s="124">
        <v>54108</v>
      </c>
      <c r="B31" s="125" t="s">
        <v>32</v>
      </c>
      <c r="C31" s="126">
        <v>17815</v>
      </c>
      <c r="D31" s="126">
        <v>-600.15</v>
      </c>
      <c r="E31" s="122">
        <f t="shared" si="0"/>
        <v>17214.849999999999</v>
      </c>
      <c r="F31" s="122">
        <v>8039.91</v>
      </c>
      <c r="G31" s="122">
        <v>0</v>
      </c>
      <c r="H31" s="123">
        <f t="shared" si="1"/>
        <v>9174.9399999999987</v>
      </c>
    </row>
    <row r="32" spans="1:11" ht="12.75" customHeight="1" x14ac:dyDescent="0.3">
      <c r="A32" s="124">
        <v>54109</v>
      </c>
      <c r="B32" s="125" t="s">
        <v>33</v>
      </c>
      <c r="C32" s="126">
        <v>7140</v>
      </c>
      <c r="D32" s="126">
        <v>0</v>
      </c>
      <c r="E32" s="122">
        <f t="shared" si="0"/>
        <v>7140</v>
      </c>
      <c r="F32" s="122">
        <v>1875.48</v>
      </c>
      <c r="G32" s="122">
        <v>0</v>
      </c>
      <c r="H32" s="123">
        <f t="shared" si="1"/>
        <v>5264.52</v>
      </c>
    </row>
    <row r="33" spans="1:12" ht="12.75" customHeight="1" x14ac:dyDescent="0.3">
      <c r="A33" s="124">
        <v>54110</v>
      </c>
      <c r="B33" s="125" t="s">
        <v>34</v>
      </c>
      <c r="C33" s="126">
        <v>51265</v>
      </c>
      <c r="D33" s="126">
        <v>0</v>
      </c>
      <c r="E33" s="122">
        <f t="shared" si="0"/>
        <v>51265</v>
      </c>
      <c r="F33" s="122">
        <v>50929.91</v>
      </c>
      <c r="G33" s="122">
        <v>2.2999999999999998</v>
      </c>
      <c r="H33" s="123">
        <f t="shared" si="1"/>
        <v>332.7899999999965</v>
      </c>
    </row>
    <row r="34" spans="1:12" ht="12.75" customHeight="1" x14ac:dyDescent="0.3">
      <c r="A34" s="124">
        <v>54111</v>
      </c>
      <c r="B34" s="125" t="s">
        <v>35</v>
      </c>
      <c r="C34" s="126">
        <v>500</v>
      </c>
      <c r="D34" s="126">
        <v>-100</v>
      </c>
      <c r="E34" s="122">
        <f t="shared" si="0"/>
        <v>400</v>
      </c>
      <c r="F34" s="122">
        <v>183.34</v>
      </c>
      <c r="G34" s="122">
        <v>16.66</v>
      </c>
      <c r="H34" s="123">
        <f t="shared" si="1"/>
        <v>200</v>
      </c>
      <c r="L34" s="137"/>
    </row>
    <row r="35" spans="1:12" ht="12.75" customHeight="1" x14ac:dyDescent="0.3">
      <c r="A35" s="124">
        <v>54112</v>
      </c>
      <c r="B35" s="125" t="s">
        <v>36</v>
      </c>
      <c r="C35" s="126">
        <v>2500</v>
      </c>
      <c r="D35" s="126">
        <v>34.22</v>
      </c>
      <c r="E35" s="122">
        <f t="shared" si="0"/>
        <v>2534.2199999999998</v>
      </c>
      <c r="F35" s="122">
        <v>590.99</v>
      </c>
      <c r="G35" s="122">
        <v>629.47</v>
      </c>
      <c r="H35" s="123">
        <f t="shared" si="1"/>
        <v>1313.7599999999998</v>
      </c>
      <c r="L35" s="137"/>
    </row>
    <row r="36" spans="1:12" ht="12.75" customHeight="1" x14ac:dyDescent="0.3">
      <c r="A36" s="124">
        <v>54113</v>
      </c>
      <c r="B36" s="125" t="s">
        <v>37</v>
      </c>
      <c r="C36" s="126">
        <v>1060</v>
      </c>
      <c r="D36" s="126">
        <v>11480.15</v>
      </c>
      <c r="E36" s="122">
        <f t="shared" si="0"/>
        <v>12540.15</v>
      </c>
      <c r="F36" s="122">
        <v>12260</v>
      </c>
      <c r="G36" s="122">
        <v>0.15</v>
      </c>
      <c r="H36" s="123">
        <f t="shared" si="1"/>
        <v>279.99999999999966</v>
      </c>
      <c r="L36" s="137"/>
    </row>
    <row r="37" spans="1:12" ht="12.75" customHeight="1" x14ac:dyDescent="0.3">
      <c r="A37" s="124">
        <v>54114</v>
      </c>
      <c r="B37" s="125" t="s">
        <v>38</v>
      </c>
      <c r="C37" s="126">
        <v>4000</v>
      </c>
      <c r="D37" s="126">
        <v>1051.23</v>
      </c>
      <c r="E37" s="122">
        <f t="shared" si="0"/>
        <v>5051.2299999999996</v>
      </c>
      <c r="F37" s="122">
        <v>5049.13</v>
      </c>
      <c r="G37" s="122">
        <v>2.1</v>
      </c>
      <c r="H37" s="123">
        <f t="shared" si="1"/>
        <v>-5.4578563890572696E-13</v>
      </c>
    </row>
    <row r="38" spans="1:12" ht="12.75" customHeight="1" x14ac:dyDescent="0.3">
      <c r="A38" s="124">
        <v>54115</v>
      </c>
      <c r="B38" s="125" t="s">
        <v>39</v>
      </c>
      <c r="C38" s="126">
        <v>3100</v>
      </c>
      <c r="D38" s="126">
        <v>3365.61</v>
      </c>
      <c r="E38" s="122">
        <f t="shared" si="0"/>
        <v>6465.6100000000006</v>
      </c>
      <c r="F38" s="122">
        <v>5665.61</v>
      </c>
      <c r="G38" s="122">
        <v>276</v>
      </c>
      <c r="H38" s="123">
        <f t="shared" si="1"/>
        <v>524.00000000000091</v>
      </c>
    </row>
    <row r="39" spans="1:12" ht="12.75" customHeight="1" x14ac:dyDescent="0.3">
      <c r="A39" s="124">
        <v>54116</v>
      </c>
      <c r="B39" s="125" t="s">
        <v>40</v>
      </c>
      <c r="C39" s="126">
        <v>800</v>
      </c>
      <c r="D39" s="126">
        <v>35</v>
      </c>
      <c r="E39" s="122">
        <f t="shared" si="0"/>
        <v>835</v>
      </c>
      <c r="F39" s="122">
        <v>35</v>
      </c>
      <c r="G39" s="122">
        <v>0</v>
      </c>
      <c r="H39" s="123">
        <f t="shared" si="1"/>
        <v>800</v>
      </c>
    </row>
    <row r="40" spans="1:12" ht="12.75" customHeight="1" x14ac:dyDescent="0.3">
      <c r="A40" s="124">
        <v>54118</v>
      </c>
      <c r="B40" s="125" t="s">
        <v>41</v>
      </c>
      <c r="C40" s="126">
        <v>1300</v>
      </c>
      <c r="D40" s="126">
        <v>825.27</v>
      </c>
      <c r="E40" s="122">
        <f t="shared" si="0"/>
        <v>2125.27</v>
      </c>
      <c r="F40" s="122">
        <v>1625.27</v>
      </c>
      <c r="G40" s="122">
        <v>0</v>
      </c>
      <c r="H40" s="123">
        <f t="shared" si="1"/>
        <v>500</v>
      </c>
    </row>
    <row r="41" spans="1:12" ht="12.75" customHeight="1" x14ac:dyDescent="0.3">
      <c r="A41" s="124">
        <v>54119</v>
      </c>
      <c r="B41" s="125" t="s">
        <v>42</v>
      </c>
      <c r="C41" s="126">
        <v>2100</v>
      </c>
      <c r="D41" s="126">
        <v>918.73</v>
      </c>
      <c r="E41" s="122">
        <f t="shared" si="0"/>
        <v>3018.73</v>
      </c>
      <c r="F41" s="122">
        <v>2018.73</v>
      </c>
      <c r="G41" s="122">
        <v>0</v>
      </c>
      <c r="H41" s="123">
        <f t="shared" si="1"/>
        <v>1000</v>
      </c>
    </row>
    <row r="42" spans="1:12" ht="12.75" customHeight="1" thickBot="1" x14ac:dyDescent="0.35">
      <c r="A42" s="138">
        <v>54199</v>
      </c>
      <c r="B42" s="139" t="s">
        <v>43</v>
      </c>
      <c r="C42" s="140">
        <v>560050</v>
      </c>
      <c r="D42" s="140">
        <v>-11456.87</v>
      </c>
      <c r="E42" s="122">
        <f t="shared" si="0"/>
        <v>548593.13</v>
      </c>
      <c r="F42" s="122">
        <v>514004.59</v>
      </c>
      <c r="G42" s="122">
        <v>5688.54</v>
      </c>
      <c r="H42" s="123">
        <f t="shared" si="1"/>
        <v>28899.999999999978</v>
      </c>
    </row>
    <row r="43" spans="1:12" ht="14.25" customHeight="1" thickBot="1" x14ac:dyDescent="0.35">
      <c r="A43" s="141"/>
      <c r="B43" s="142" t="s">
        <v>44</v>
      </c>
      <c r="C43" s="143">
        <f t="shared" ref="C43:H43" si="3">SUM(C25:C42)</f>
        <v>756925</v>
      </c>
      <c r="D43" s="143">
        <f t="shared" si="3"/>
        <v>30556.97</v>
      </c>
      <c r="E43" s="143">
        <f t="shared" si="3"/>
        <v>787481.97</v>
      </c>
      <c r="F43" s="143">
        <f t="shared" si="3"/>
        <v>689850.97</v>
      </c>
      <c r="G43" s="143">
        <f t="shared" si="3"/>
        <v>7547.3600000000006</v>
      </c>
      <c r="H43" s="144">
        <f t="shared" si="3"/>
        <v>90083.63999999997</v>
      </c>
    </row>
    <row r="44" spans="1:12" ht="12.75" customHeight="1" x14ac:dyDescent="0.3">
      <c r="A44" s="145"/>
      <c r="B44" s="146"/>
      <c r="C44" s="147"/>
      <c r="D44" s="147"/>
      <c r="E44" s="147"/>
      <c r="F44" s="147"/>
      <c r="G44" s="147"/>
      <c r="H44" s="148"/>
    </row>
    <row r="45" spans="1:12" ht="12.75" customHeight="1" x14ac:dyDescent="0.3">
      <c r="A45" s="145"/>
      <c r="B45" s="146"/>
      <c r="C45" s="147"/>
      <c r="D45" s="147"/>
      <c r="E45" s="147"/>
      <c r="F45" s="147"/>
      <c r="G45" s="147"/>
      <c r="H45" s="148"/>
    </row>
    <row r="46" spans="1:12" ht="12.75" customHeight="1" thickBot="1" x14ac:dyDescent="0.35">
      <c r="A46" s="145"/>
      <c r="B46" s="146"/>
      <c r="C46" s="147"/>
      <c r="D46" s="147"/>
      <c r="E46" s="147"/>
      <c r="F46" s="147"/>
      <c r="G46" s="147"/>
      <c r="H46" s="148"/>
    </row>
    <row r="47" spans="1:12" ht="12.75" customHeight="1" thickBot="1" x14ac:dyDescent="0.35">
      <c r="A47" s="113" t="s">
        <v>5</v>
      </c>
      <c r="B47" s="114" t="s">
        <v>6</v>
      </c>
      <c r="C47" s="149" t="s">
        <v>7</v>
      </c>
      <c r="D47" s="115" t="s">
        <v>8</v>
      </c>
      <c r="E47" s="197" t="s">
        <v>45</v>
      </c>
      <c r="F47" s="151" t="s">
        <v>10</v>
      </c>
      <c r="G47" s="152" t="s">
        <v>11</v>
      </c>
      <c r="H47" s="153" t="s">
        <v>12</v>
      </c>
    </row>
    <row r="48" spans="1:12" ht="12.75" customHeight="1" x14ac:dyDescent="0.3">
      <c r="A48" s="154">
        <v>54201</v>
      </c>
      <c r="B48" s="155" t="s">
        <v>46</v>
      </c>
      <c r="C48" s="156">
        <v>167480</v>
      </c>
      <c r="D48" s="156">
        <v>-14898.48</v>
      </c>
      <c r="E48" s="122">
        <f t="shared" ref="E48:E71" si="4">C48+D48</f>
        <v>152581.51999999999</v>
      </c>
      <c r="F48" s="122">
        <v>72893.62</v>
      </c>
      <c r="G48" s="122">
        <v>758.42</v>
      </c>
      <c r="H48" s="123">
        <f t="shared" ref="H48:H86" si="5">((E48-F48)-G48)</f>
        <v>78929.48</v>
      </c>
    </row>
    <row r="49" spans="1:8" ht="12.75" customHeight="1" x14ac:dyDescent="0.3">
      <c r="A49" s="124">
        <v>54202</v>
      </c>
      <c r="B49" s="125" t="s">
        <v>47</v>
      </c>
      <c r="C49" s="126">
        <v>41600</v>
      </c>
      <c r="D49" s="126">
        <v>-4231.72</v>
      </c>
      <c r="E49" s="122">
        <f t="shared" si="4"/>
        <v>37368.28</v>
      </c>
      <c r="F49" s="122">
        <v>9474.5</v>
      </c>
      <c r="G49" s="122">
        <v>7093.8</v>
      </c>
      <c r="H49" s="123">
        <f t="shared" si="5"/>
        <v>20799.98</v>
      </c>
    </row>
    <row r="50" spans="1:8" ht="12.75" customHeight="1" x14ac:dyDescent="0.3">
      <c r="A50" s="138">
        <v>54203</v>
      </c>
      <c r="B50" s="139" t="s">
        <v>48</v>
      </c>
      <c r="C50" s="140">
        <v>166593</v>
      </c>
      <c r="D50" s="140">
        <v>992.72</v>
      </c>
      <c r="E50" s="122">
        <f t="shared" si="4"/>
        <v>167585.72</v>
      </c>
      <c r="F50" s="122">
        <v>126132.45</v>
      </c>
      <c r="G50" s="122">
        <v>3660.87</v>
      </c>
      <c r="H50" s="123">
        <f t="shared" si="5"/>
        <v>37792.400000000001</v>
      </c>
    </row>
    <row r="51" spans="1:8" ht="12.75" customHeight="1" x14ac:dyDescent="0.3">
      <c r="A51" s="124">
        <v>54204</v>
      </c>
      <c r="B51" s="125" t="s">
        <v>49</v>
      </c>
      <c r="C51" s="126">
        <v>1200</v>
      </c>
      <c r="D51" s="126">
        <v>-600</v>
      </c>
      <c r="E51" s="122">
        <f t="shared" si="4"/>
        <v>600</v>
      </c>
      <c r="F51" s="122"/>
      <c r="G51" s="122">
        <v>0</v>
      </c>
      <c r="H51" s="123">
        <f t="shared" si="5"/>
        <v>600</v>
      </c>
    </row>
    <row r="52" spans="1:8" ht="12.75" customHeight="1" x14ac:dyDescent="0.3">
      <c r="A52" s="157"/>
      <c r="B52" s="129" t="s">
        <v>44</v>
      </c>
      <c r="C52" s="131">
        <f>SUM(C48:C51)</f>
        <v>376873</v>
      </c>
      <c r="D52" s="131">
        <f>SUM(D48:D51)</f>
        <v>-18737.48</v>
      </c>
      <c r="E52" s="131">
        <f>SUM(E48:E51)</f>
        <v>358135.52</v>
      </c>
      <c r="F52" s="131">
        <f>SUM(F48:F51)</f>
        <v>208500.57</v>
      </c>
      <c r="G52" s="131">
        <f>SUM(G48:G51)</f>
        <v>11513.09</v>
      </c>
      <c r="H52" s="123">
        <f t="shared" si="5"/>
        <v>138121.86000000002</v>
      </c>
    </row>
    <row r="53" spans="1:8" ht="12.75" customHeight="1" x14ac:dyDescent="0.3">
      <c r="A53" s="124">
        <v>54301</v>
      </c>
      <c r="B53" s="125" t="s">
        <v>50</v>
      </c>
      <c r="C53" s="126">
        <v>26900</v>
      </c>
      <c r="D53" s="126">
        <v>1173.1400000000001</v>
      </c>
      <c r="E53" s="122">
        <f t="shared" si="4"/>
        <v>28073.14</v>
      </c>
      <c r="F53" s="122">
        <v>21568.92</v>
      </c>
      <c r="G53" s="122">
        <v>0</v>
      </c>
      <c r="H53" s="123">
        <f t="shared" si="5"/>
        <v>6504.2200000000012</v>
      </c>
    </row>
    <row r="54" spans="1:8" ht="12.75" customHeight="1" x14ac:dyDescent="0.3">
      <c r="A54" s="120">
        <v>54302</v>
      </c>
      <c r="B54" s="121" t="s">
        <v>51</v>
      </c>
      <c r="C54" s="122">
        <v>63000</v>
      </c>
      <c r="D54" s="122">
        <v>-1167.0899999999999</v>
      </c>
      <c r="E54" s="122">
        <f t="shared" si="4"/>
        <v>61832.91</v>
      </c>
      <c r="F54" s="122">
        <v>52396.49</v>
      </c>
      <c r="G54" s="122">
        <v>0</v>
      </c>
      <c r="H54" s="123">
        <f t="shared" si="5"/>
        <v>9436.4200000000055</v>
      </c>
    </row>
    <row r="55" spans="1:8" ht="12.75" customHeight="1" x14ac:dyDescent="0.3">
      <c r="A55" s="124">
        <v>54304</v>
      </c>
      <c r="B55" s="125" t="s">
        <v>52</v>
      </c>
      <c r="C55" s="126">
        <v>0</v>
      </c>
      <c r="D55" s="126">
        <v>0</v>
      </c>
      <c r="E55" s="122">
        <f t="shared" si="4"/>
        <v>0</v>
      </c>
      <c r="F55" s="122">
        <v>0</v>
      </c>
      <c r="G55" s="122">
        <v>0</v>
      </c>
      <c r="H55" s="123">
        <f t="shared" si="5"/>
        <v>0</v>
      </c>
    </row>
    <row r="56" spans="1:8" ht="12.75" customHeight="1" x14ac:dyDescent="0.3">
      <c r="A56" s="124">
        <v>54305</v>
      </c>
      <c r="B56" s="125" t="s">
        <v>53</v>
      </c>
      <c r="C56" s="126">
        <v>20000</v>
      </c>
      <c r="D56" s="126">
        <v>-4933.47</v>
      </c>
      <c r="E56" s="122">
        <f t="shared" si="4"/>
        <v>15066.529999999999</v>
      </c>
      <c r="F56" s="122">
        <v>840</v>
      </c>
      <c r="G56" s="122">
        <v>0</v>
      </c>
      <c r="H56" s="123">
        <f t="shared" si="5"/>
        <v>14226.529999999999</v>
      </c>
    </row>
    <row r="57" spans="1:8" ht="12.75" customHeight="1" x14ac:dyDescent="0.3">
      <c r="A57" s="124">
        <v>54306</v>
      </c>
      <c r="B57" s="125" t="s">
        <v>54</v>
      </c>
      <c r="C57" s="126">
        <v>4500</v>
      </c>
      <c r="D57" s="126">
        <v>126500</v>
      </c>
      <c r="E57" s="122">
        <f t="shared" si="4"/>
        <v>131000</v>
      </c>
      <c r="F57" s="122">
        <v>6000</v>
      </c>
      <c r="G57" s="122">
        <v>0</v>
      </c>
      <c r="H57" s="123">
        <f t="shared" si="5"/>
        <v>125000</v>
      </c>
    </row>
    <row r="58" spans="1:8" ht="12.75" customHeight="1" x14ac:dyDescent="0.3">
      <c r="A58" s="124">
        <v>54307</v>
      </c>
      <c r="B58" s="125" t="s">
        <v>55</v>
      </c>
      <c r="C58" s="126">
        <v>6500</v>
      </c>
      <c r="D58" s="126">
        <v>1002</v>
      </c>
      <c r="E58" s="122">
        <f t="shared" si="4"/>
        <v>7502</v>
      </c>
      <c r="F58" s="122">
        <v>7374</v>
      </c>
      <c r="G58" s="122">
        <v>64</v>
      </c>
      <c r="H58" s="123">
        <f t="shared" si="5"/>
        <v>64</v>
      </c>
    </row>
    <row r="59" spans="1:8" ht="12.75" customHeight="1" x14ac:dyDescent="0.3">
      <c r="A59" s="124">
        <v>54308</v>
      </c>
      <c r="B59" s="125" t="s">
        <v>56</v>
      </c>
      <c r="C59" s="126">
        <v>500</v>
      </c>
      <c r="D59" s="126">
        <v>264</v>
      </c>
      <c r="E59" s="122">
        <f t="shared" si="4"/>
        <v>764</v>
      </c>
      <c r="F59" s="122">
        <v>264</v>
      </c>
      <c r="G59" s="122">
        <v>0</v>
      </c>
      <c r="H59" s="123">
        <f t="shared" si="5"/>
        <v>500</v>
      </c>
    </row>
    <row r="60" spans="1:8" ht="12.75" customHeight="1" x14ac:dyDescent="0.3">
      <c r="A60" s="124">
        <v>54313</v>
      </c>
      <c r="B60" s="125" t="s">
        <v>57</v>
      </c>
      <c r="C60" s="126">
        <v>17580</v>
      </c>
      <c r="D60" s="126">
        <v>3466.44</v>
      </c>
      <c r="E60" s="122">
        <f t="shared" si="4"/>
        <v>21046.44</v>
      </c>
      <c r="F60" s="122">
        <v>11366.44</v>
      </c>
      <c r="G60" s="122">
        <v>0</v>
      </c>
      <c r="H60" s="123">
        <f t="shared" si="5"/>
        <v>9679.9999999999982</v>
      </c>
    </row>
    <row r="61" spans="1:8" ht="12.75" customHeight="1" x14ac:dyDescent="0.3">
      <c r="A61" s="124">
        <v>54314</v>
      </c>
      <c r="B61" s="125" t="s">
        <v>58</v>
      </c>
      <c r="C61" s="126">
        <v>0</v>
      </c>
      <c r="D61" s="126">
        <v>4028.75</v>
      </c>
      <c r="E61" s="122">
        <f t="shared" si="4"/>
        <v>4028.75</v>
      </c>
      <c r="F61" s="122">
        <v>4028.75</v>
      </c>
      <c r="G61" s="122">
        <v>0</v>
      </c>
      <c r="H61" s="123">
        <f t="shared" si="5"/>
        <v>0</v>
      </c>
    </row>
    <row r="62" spans="1:8" ht="12.75" customHeight="1" x14ac:dyDescent="0.3">
      <c r="A62" s="124">
        <v>54316</v>
      </c>
      <c r="B62" s="125" t="s">
        <v>59</v>
      </c>
      <c r="C62" s="126">
        <v>22500</v>
      </c>
      <c r="D62" s="126">
        <v>-4152.33</v>
      </c>
      <c r="E62" s="122">
        <f t="shared" si="4"/>
        <v>18347.669999999998</v>
      </c>
      <c r="F62" s="122">
        <v>16440.14</v>
      </c>
      <c r="G62" s="122">
        <v>0</v>
      </c>
      <c r="H62" s="123">
        <f t="shared" si="5"/>
        <v>1907.5299999999988</v>
      </c>
    </row>
    <row r="63" spans="1:8" ht="12.75" customHeight="1" x14ac:dyDescent="0.3">
      <c r="A63" s="124">
        <v>54317</v>
      </c>
      <c r="B63" s="125" t="s">
        <v>60</v>
      </c>
      <c r="C63" s="126">
        <v>600670</v>
      </c>
      <c r="D63" s="126">
        <v>-13341.54</v>
      </c>
      <c r="E63" s="122">
        <f t="shared" si="4"/>
        <v>587328.46</v>
      </c>
      <c r="F63" s="122">
        <v>585064.92000000004</v>
      </c>
      <c r="G63" s="122">
        <v>21.2</v>
      </c>
      <c r="H63" s="123">
        <f t="shared" si="5"/>
        <v>2242.339999999921</v>
      </c>
    </row>
    <row r="64" spans="1:8" ht="12.75" customHeight="1" x14ac:dyDescent="0.3">
      <c r="A64" s="124">
        <v>54399</v>
      </c>
      <c r="B64" s="125" t="s">
        <v>61</v>
      </c>
      <c r="C64" s="126">
        <v>5044880</v>
      </c>
      <c r="D64" s="126">
        <v>-419872.32</v>
      </c>
      <c r="E64" s="122">
        <f t="shared" si="4"/>
        <v>4625007.68</v>
      </c>
      <c r="F64" s="122">
        <v>50234.83</v>
      </c>
      <c r="G64" s="122">
        <v>2165622.4500000002</v>
      </c>
      <c r="H64" s="123">
        <f t="shared" si="5"/>
        <v>2409150.3999999994</v>
      </c>
    </row>
    <row r="65" spans="1:11" ht="12.75" customHeight="1" x14ac:dyDescent="0.3">
      <c r="A65" s="157"/>
      <c r="B65" s="129" t="s">
        <v>44</v>
      </c>
      <c r="C65" s="131">
        <f>SUM(C53:C64)</f>
        <v>5807030</v>
      </c>
      <c r="D65" s="131">
        <f>SUM(D53:D64)</f>
        <v>-307032.42000000004</v>
      </c>
      <c r="E65" s="131">
        <f>SUM(E53:E64)</f>
        <v>5499997.5800000001</v>
      </c>
      <c r="F65" s="131">
        <f>SUM(F53:F64)</f>
        <v>755578.49</v>
      </c>
      <c r="G65" s="131">
        <f>SUM(G53:G64)</f>
        <v>2165707.6500000004</v>
      </c>
      <c r="H65" s="158">
        <f t="shared" si="5"/>
        <v>2578711.4399999995</v>
      </c>
    </row>
    <row r="66" spans="1:11" ht="12.75" customHeight="1" x14ac:dyDescent="0.3">
      <c r="A66" s="124">
        <v>54402</v>
      </c>
      <c r="B66" s="125" t="s">
        <v>62</v>
      </c>
      <c r="C66" s="126">
        <v>6000</v>
      </c>
      <c r="D66" s="126">
        <v>-1542.08</v>
      </c>
      <c r="E66" s="122">
        <f t="shared" si="4"/>
        <v>4457.92</v>
      </c>
      <c r="F66" s="122">
        <v>0</v>
      </c>
      <c r="G66" s="126">
        <v>1457.92</v>
      </c>
      <c r="H66" s="123">
        <f t="shared" si="5"/>
        <v>3000</v>
      </c>
    </row>
    <row r="67" spans="1:11" ht="12.75" customHeight="1" x14ac:dyDescent="0.3">
      <c r="A67" s="124">
        <v>54403</v>
      </c>
      <c r="B67" s="125" t="s">
        <v>63</v>
      </c>
      <c r="C67" s="126">
        <v>11400</v>
      </c>
      <c r="D67" s="126">
        <v>0</v>
      </c>
      <c r="E67" s="122">
        <f t="shared" si="4"/>
        <v>11400</v>
      </c>
      <c r="F67" s="122">
        <v>3212</v>
      </c>
      <c r="G67" s="122">
        <v>2488</v>
      </c>
      <c r="H67" s="123">
        <f t="shared" si="5"/>
        <v>5700</v>
      </c>
    </row>
    <row r="68" spans="1:11" ht="12.75" customHeight="1" x14ac:dyDescent="0.3">
      <c r="A68" s="124">
        <v>54404</v>
      </c>
      <c r="B68" s="125" t="s">
        <v>64</v>
      </c>
      <c r="C68" s="126">
        <v>12000</v>
      </c>
      <c r="D68" s="126">
        <v>-3675.91</v>
      </c>
      <c r="E68" s="122">
        <f t="shared" si="4"/>
        <v>8324.09</v>
      </c>
      <c r="F68" s="122"/>
      <c r="G68" s="122">
        <v>2324.09</v>
      </c>
      <c r="H68" s="123">
        <f t="shared" si="5"/>
        <v>6000</v>
      </c>
    </row>
    <row r="69" spans="1:11" ht="12.75" customHeight="1" x14ac:dyDescent="0.3">
      <c r="A69" s="157"/>
      <c r="B69" s="129" t="s">
        <v>44</v>
      </c>
      <c r="C69" s="131">
        <f>SUM(C66:C68)</f>
        <v>29400</v>
      </c>
      <c r="D69" s="131">
        <f>SUM(D66:D68)</f>
        <v>-5217.99</v>
      </c>
      <c r="E69" s="131">
        <f>SUM(E66:E68)</f>
        <v>24182.010000000002</v>
      </c>
      <c r="F69" s="131">
        <f>SUM(F66:F68)</f>
        <v>3212</v>
      </c>
      <c r="G69" s="131">
        <f>SUM(G66:G68)</f>
        <v>6270.01</v>
      </c>
      <c r="H69" s="158">
        <f t="shared" si="5"/>
        <v>14700.000000000002</v>
      </c>
    </row>
    <row r="70" spans="1:11" ht="12.75" customHeight="1" x14ac:dyDescent="0.3">
      <c r="A70" s="124">
        <v>54505</v>
      </c>
      <c r="B70" s="125" t="s">
        <v>65</v>
      </c>
      <c r="C70" s="126">
        <v>7000</v>
      </c>
      <c r="D70" s="126">
        <v>0</v>
      </c>
      <c r="E70" s="122">
        <f t="shared" si="4"/>
        <v>7000</v>
      </c>
      <c r="F70" s="122">
        <v>0</v>
      </c>
      <c r="G70" s="122">
        <v>4000</v>
      </c>
      <c r="H70" s="123">
        <f t="shared" si="5"/>
        <v>3000</v>
      </c>
    </row>
    <row r="71" spans="1:11" ht="12.75" customHeight="1" x14ac:dyDescent="0.3">
      <c r="A71" s="124">
        <v>54599</v>
      </c>
      <c r="B71" s="125" t="s">
        <v>66</v>
      </c>
      <c r="C71" s="126">
        <v>0</v>
      </c>
      <c r="D71" s="126">
        <v>0</v>
      </c>
      <c r="E71" s="122">
        <f t="shared" si="4"/>
        <v>0</v>
      </c>
      <c r="F71" s="122">
        <v>0</v>
      </c>
      <c r="G71" s="122">
        <v>0</v>
      </c>
      <c r="H71" s="123">
        <f t="shared" si="5"/>
        <v>0</v>
      </c>
    </row>
    <row r="72" spans="1:11" ht="12.75" customHeight="1" thickBot="1" x14ac:dyDescent="0.35">
      <c r="A72" s="159"/>
      <c r="B72" s="160" t="s">
        <v>44</v>
      </c>
      <c r="C72" s="161">
        <f>SUM(C70:C71)</f>
        <v>7000</v>
      </c>
      <c r="D72" s="161">
        <f>SUM(D70:D71)</f>
        <v>0</v>
      </c>
      <c r="E72" s="161">
        <f>SUM(E70:E71)</f>
        <v>7000</v>
      </c>
      <c r="F72" s="161">
        <f>SUM(F70:F71)</f>
        <v>0</v>
      </c>
      <c r="G72" s="161">
        <f>SUM(G70:G71)</f>
        <v>4000</v>
      </c>
      <c r="H72" s="162">
        <f t="shared" si="5"/>
        <v>3000</v>
      </c>
    </row>
    <row r="73" spans="1:11" ht="15" customHeight="1" thickBot="1" x14ac:dyDescent="0.35">
      <c r="A73" s="163"/>
      <c r="B73" s="142" t="s">
        <v>25</v>
      </c>
      <c r="C73" s="143">
        <f>+C72+C69+C65+C52+C43</f>
        <v>6977228</v>
      </c>
      <c r="D73" s="143">
        <f>+D72+D69+D65+D52+D43</f>
        <v>-300430.92000000004</v>
      </c>
      <c r="E73" s="198">
        <f>+E72+E69+E65+E52+E43</f>
        <v>6676797.0799999991</v>
      </c>
      <c r="F73" s="165">
        <f>+F72+F69+F65+F52+F43</f>
        <v>1657142.03</v>
      </c>
      <c r="G73" s="166">
        <f>+G72+G69+G65+G52+G43</f>
        <v>2195038.11</v>
      </c>
      <c r="H73" s="167">
        <f t="shared" si="5"/>
        <v>2824616.939999999</v>
      </c>
      <c r="J73" s="168"/>
      <c r="K73" s="169"/>
    </row>
    <row r="74" spans="1:11" ht="12.75" customHeight="1" x14ac:dyDescent="0.3">
      <c r="A74" s="120">
        <v>55599</v>
      </c>
      <c r="B74" s="121" t="s">
        <v>67</v>
      </c>
      <c r="C74" s="122">
        <v>4710</v>
      </c>
      <c r="D74" s="122">
        <v>-976.65</v>
      </c>
      <c r="E74" s="122">
        <f t="shared" ref="E74" si="6">C74+D74</f>
        <v>3733.35</v>
      </c>
      <c r="F74" s="122">
        <v>3046.77</v>
      </c>
      <c r="G74" s="122">
        <v>686.58</v>
      </c>
      <c r="H74" s="123">
        <f t="shared" si="5"/>
        <v>-1.1368683772161603E-13</v>
      </c>
    </row>
    <row r="75" spans="1:11" ht="12.75" customHeight="1" x14ac:dyDescent="0.3">
      <c r="A75" s="157"/>
      <c r="B75" s="129" t="s">
        <v>44</v>
      </c>
      <c r="C75" s="131">
        <f>SUM(C74)</f>
        <v>4710</v>
      </c>
      <c r="D75" s="131">
        <f>SUM(D74)</f>
        <v>-976.65</v>
      </c>
      <c r="E75" s="131">
        <f>SUM(E74)</f>
        <v>3733.35</v>
      </c>
      <c r="F75" s="131">
        <f>SUM(F74)</f>
        <v>3046.77</v>
      </c>
      <c r="G75" s="131">
        <f>SUM(G74)</f>
        <v>686.58</v>
      </c>
      <c r="H75" s="158">
        <f t="shared" si="5"/>
        <v>-1.1368683772161603E-13</v>
      </c>
    </row>
    <row r="76" spans="1:11" ht="13.5" customHeight="1" x14ac:dyDescent="0.3">
      <c r="A76" s="124">
        <v>55601</v>
      </c>
      <c r="B76" s="125" t="s">
        <v>68</v>
      </c>
      <c r="C76" s="170">
        <v>40650</v>
      </c>
      <c r="D76" s="126">
        <v>4744.88</v>
      </c>
      <c r="E76" s="122">
        <f t="shared" ref="E76:E78" si="7">C76+D76</f>
        <v>45394.879999999997</v>
      </c>
      <c r="F76" s="122">
        <v>45394.879999999997</v>
      </c>
      <c r="G76" s="122">
        <v>0</v>
      </c>
      <c r="H76" s="123">
        <f t="shared" si="5"/>
        <v>0</v>
      </c>
    </row>
    <row r="77" spans="1:11" ht="13.5" customHeight="1" x14ac:dyDescent="0.3">
      <c r="A77" s="124">
        <v>55602</v>
      </c>
      <c r="B77" s="125" t="s">
        <v>69</v>
      </c>
      <c r="C77" s="170">
        <v>43600</v>
      </c>
      <c r="D77" s="126">
        <v>-1384.42</v>
      </c>
      <c r="E77" s="122">
        <f t="shared" si="7"/>
        <v>42215.58</v>
      </c>
      <c r="F77" s="122">
        <v>42215.58</v>
      </c>
      <c r="G77" s="122">
        <v>0</v>
      </c>
      <c r="H77" s="123">
        <f t="shared" si="5"/>
        <v>0</v>
      </c>
    </row>
    <row r="78" spans="1:11" ht="15" customHeight="1" x14ac:dyDescent="0.3">
      <c r="A78" s="124">
        <v>55603</v>
      </c>
      <c r="B78" s="125" t="s">
        <v>70</v>
      </c>
      <c r="C78" s="170">
        <v>25</v>
      </c>
      <c r="D78" s="126">
        <v>0</v>
      </c>
      <c r="E78" s="122">
        <f t="shared" si="7"/>
        <v>25</v>
      </c>
      <c r="F78" s="122">
        <v>25</v>
      </c>
      <c r="G78" s="126">
        <v>0</v>
      </c>
      <c r="H78" s="123">
        <f t="shared" si="5"/>
        <v>0</v>
      </c>
    </row>
    <row r="79" spans="1:11" ht="12.75" customHeight="1" thickBot="1" x14ac:dyDescent="0.35">
      <c r="A79" s="159"/>
      <c r="B79" s="160" t="s">
        <v>44</v>
      </c>
      <c r="C79" s="161">
        <f>SUM(C76:C78)</f>
        <v>84275</v>
      </c>
      <c r="D79" s="161">
        <f>SUM(D76:D77)</f>
        <v>3360.46</v>
      </c>
      <c r="E79" s="161">
        <f>SUM(E76:E78)</f>
        <v>87635.459999999992</v>
      </c>
      <c r="F79" s="161">
        <f>SUM(F76:F78)</f>
        <v>87635.459999999992</v>
      </c>
      <c r="G79" s="161">
        <f>SUM(G76:G78)</f>
        <v>0</v>
      </c>
      <c r="H79" s="162">
        <f t="shared" si="5"/>
        <v>0</v>
      </c>
      <c r="I79" s="171"/>
    </row>
    <row r="80" spans="1:11" ht="12.75" customHeight="1" thickBot="1" x14ac:dyDescent="0.35">
      <c r="A80" s="163"/>
      <c r="B80" s="142" t="s">
        <v>25</v>
      </c>
      <c r="C80" s="143">
        <f>+C79+C75</f>
        <v>88985</v>
      </c>
      <c r="D80" s="143">
        <f>+D75+D79</f>
        <v>2383.81</v>
      </c>
      <c r="E80" s="198">
        <f>+E79+E75</f>
        <v>91368.81</v>
      </c>
      <c r="F80" s="165">
        <f>+F79+F75</f>
        <v>90682.23</v>
      </c>
      <c r="G80" s="166">
        <f>+G75+G79</f>
        <v>686.58</v>
      </c>
      <c r="H80" s="167">
        <f t="shared" si="5"/>
        <v>1.7053025658242404E-12</v>
      </c>
      <c r="I80" s="171"/>
    </row>
    <row r="81" spans="1:9" s="176" customFormat="1" ht="12.75" customHeight="1" x14ac:dyDescent="0.3">
      <c r="A81" s="120">
        <v>56303</v>
      </c>
      <c r="B81" s="121" t="s">
        <v>71</v>
      </c>
      <c r="C81" s="122">
        <v>4000</v>
      </c>
      <c r="D81" s="122">
        <v>0</v>
      </c>
      <c r="E81" s="122">
        <f t="shared" ref="E81:E82" si="8">C81+D81</f>
        <v>4000</v>
      </c>
      <c r="F81" s="122">
        <v>0</v>
      </c>
      <c r="G81" s="122">
        <v>2000</v>
      </c>
      <c r="H81" s="174">
        <f t="shared" si="5"/>
        <v>2000</v>
      </c>
      <c r="I81" s="175"/>
    </row>
    <row r="82" spans="1:9" s="176" customFormat="1" ht="12.75" customHeight="1" x14ac:dyDescent="0.3">
      <c r="A82" s="124">
        <v>56304</v>
      </c>
      <c r="B82" s="125" t="s">
        <v>72</v>
      </c>
      <c r="C82" s="126">
        <v>0</v>
      </c>
      <c r="D82" s="126">
        <v>0</v>
      </c>
      <c r="E82" s="122">
        <f t="shared" si="8"/>
        <v>0</v>
      </c>
      <c r="F82" s="122">
        <v>0</v>
      </c>
      <c r="G82" s="126">
        <v>0</v>
      </c>
      <c r="H82" s="177">
        <f t="shared" si="5"/>
        <v>0</v>
      </c>
      <c r="I82" s="175"/>
    </row>
    <row r="83" spans="1:9" s="176" customFormat="1" ht="12.75" customHeight="1" x14ac:dyDescent="0.3">
      <c r="A83" s="157"/>
      <c r="B83" s="129" t="s">
        <v>44</v>
      </c>
      <c r="C83" s="131">
        <f>C82+C81</f>
        <v>4000</v>
      </c>
      <c r="D83" s="131">
        <f>SUM(D81:D82)</f>
        <v>0</v>
      </c>
      <c r="E83" s="131">
        <f>SUM(E81:E82)</f>
        <v>4000</v>
      </c>
      <c r="F83" s="131">
        <f>SUM(F81:F82)</f>
        <v>0</v>
      </c>
      <c r="G83" s="131">
        <f t="shared" ref="G83:H83" si="9">SUM(G81:G82)</f>
        <v>2000</v>
      </c>
      <c r="H83" s="131">
        <f t="shared" si="9"/>
        <v>2000</v>
      </c>
      <c r="I83" s="175"/>
    </row>
    <row r="84" spans="1:9" s="176" customFormat="1" ht="12.75" customHeight="1" x14ac:dyDescent="0.3">
      <c r="A84" s="124">
        <v>56404</v>
      </c>
      <c r="B84" s="125" t="s">
        <v>73</v>
      </c>
      <c r="C84" s="126">
        <v>5500</v>
      </c>
      <c r="D84" s="126">
        <v>137.65</v>
      </c>
      <c r="E84" s="122">
        <f t="shared" ref="E84" si="10">C84+D84</f>
        <v>5637.65</v>
      </c>
      <c r="F84" s="122">
        <v>5637.65</v>
      </c>
      <c r="G84" s="126">
        <v>0</v>
      </c>
      <c r="H84" s="174">
        <f t="shared" si="5"/>
        <v>0</v>
      </c>
      <c r="I84" s="175"/>
    </row>
    <row r="85" spans="1:9" s="176" customFormat="1" ht="13.5" customHeight="1" thickBot="1" x14ac:dyDescent="0.35">
      <c r="A85" s="159"/>
      <c r="B85" s="160" t="s">
        <v>44</v>
      </c>
      <c r="C85" s="161">
        <f>SUM(C84)</f>
        <v>5500</v>
      </c>
      <c r="D85" s="161">
        <f>SUM(D84)</f>
        <v>137.65</v>
      </c>
      <c r="E85" s="161">
        <f>SUM(E84)</f>
        <v>5637.65</v>
      </c>
      <c r="F85" s="161">
        <f>SUM(F84)</f>
        <v>5637.65</v>
      </c>
      <c r="G85" s="161">
        <f>SUM(G84)</f>
        <v>0</v>
      </c>
      <c r="H85" s="178">
        <f t="shared" si="5"/>
        <v>0</v>
      </c>
      <c r="I85" s="175"/>
    </row>
    <row r="86" spans="1:9" s="176" customFormat="1" ht="15" customHeight="1" thickBot="1" x14ac:dyDescent="0.35">
      <c r="A86" s="163"/>
      <c r="B86" s="142" t="s">
        <v>25</v>
      </c>
      <c r="C86" s="143">
        <f t="shared" ref="C86:G86" si="11">+C83+C85</f>
        <v>9500</v>
      </c>
      <c r="D86" s="143">
        <f t="shared" si="11"/>
        <v>137.65</v>
      </c>
      <c r="E86" s="198">
        <f t="shared" si="11"/>
        <v>9637.65</v>
      </c>
      <c r="F86" s="165">
        <f t="shared" si="11"/>
        <v>5637.65</v>
      </c>
      <c r="G86" s="166">
        <f t="shared" si="11"/>
        <v>2000</v>
      </c>
      <c r="H86" s="167">
        <f t="shared" si="5"/>
        <v>2000</v>
      </c>
      <c r="I86" s="175"/>
    </row>
    <row r="87" spans="1:9" s="176" customFormat="1" ht="12.75" customHeight="1" x14ac:dyDescent="0.3">
      <c r="A87" s="146"/>
      <c r="B87" s="146"/>
      <c r="C87" s="147"/>
      <c r="D87" s="147"/>
      <c r="E87" s="147"/>
      <c r="F87" s="147"/>
      <c r="G87" s="147"/>
      <c r="H87" s="147"/>
      <c r="I87" s="175"/>
    </row>
    <row r="88" spans="1:9" s="176" customFormat="1" ht="12.75" customHeight="1" x14ac:dyDescent="0.3">
      <c r="A88" s="146"/>
      <c r="B88" s="146"/>
      <c r="C88" s="147"/>
      <c r="D88" s="147"/>
      <c r="E88" s="147"/>
      <c r="F88" s="147"/>
      <c r="G88" s="147"/>
      <c r="H88" s="147"/>
      <c r="I88" s="175"/>
    </row>
    <row r="89" spans="1:9" s="176" customFormat="1" ht="12.75" customHeight="1" x14ac:dyDescent="0.3">
      <c r="A89" s="146"/>
      <c r="B89" s="146"/>
      <c r="C89" s="147"/>
      <c r="D89" s="147"/>
      <c r="E89" s="147"/>
      <c r="F89" s="147"/>
      <c r="G89" s="147"/>
      <c r="H89" s="147"/>
      <c r="I89" s="175"/>
    </row>
    <row r="90" spans="1:9" s="176" customFormat="1" ht="12.75" customHeight="1" thickBot="1" x14ac:dyDescent="0.35">
      <c r="A90" s="146"/>
      <c r="B90" s="146"/>
      <c r="C90" s="147"/>
      <c r="D90" s="147"/>
      <c r="E90" s="147"/>
      <c r="F90" s="147"/>
      <c r="G90" s="147"/>
      <c r="H90" s="147"/>
      <c r="I90" s="175"/>
    </row>
    <row r="91" spans="1:9" s="176" customFormat="1" ht="12.75" customHeight="1" thickBot="1" x14ac:dyDescent="0.35">
      <c r="A91" s="113" t="s">
        <v>5</v>
      </c>
      <c r="B91" s="114" t="s">
        <v>6</v>
      </c>
      <c r="C91" s="149" t="s">
        <v>7</v>
      </c>
      <c r="D91" s="115" t="s">
        <v>8</v>
      </c>
      <c r="E91" s="197" t="s">
        <v>45</v>
      </c>
      <c r="F91" s="151" t="s">
        <v>10</v>
      </c>
      <c r="G91" s="152" t="s">
        <v>11</v>
      </c>
      <c r="H91" s="179" t="s">
        <v>12</v>
      </c>
      <c r="I91" s="175"/>
    </row>
    <row r="92" spans="1:9" s="84" customFormat="1" ht="12.75" customHeight="1" x14ac:dyDescent="0.25">
      <c r="A92" s="180">
        <v>61101</v>
      </c>
      <c r="B92" s="181" t="s">
        <v>74</v>
      </c>
      <c r="C92" s="182">
        <v>3060</v>
      </c>
      <c r="D92" s="182">
        <v>0</v>
      </c>
      <c r="E92" s="122">
        <f t="shared" ref="E92:E100" si="12">C92+D92</f>
        <v>3060</v>
      </c>
      <c r="F92" s="156">
        <v>2985</v>
      </c>
      <c r="G92" s="182">
        <v>0</v>
      </c>
      <c r="H92" s="123">
        <f t="shared" ref="H92:H103" si="13">((E92-F92)-G92)</f>
        <v>75</v>
      </c>
      <c r="I92" s="83"/>
    </row>
    <row r="93" spans="1:9" s="84" customFormat="1" ht="12.75" customHeight="1" x14ac:dyDescent="0.25">
      <c r="A93" s="157">
        <v>61102</v>
      </c>
      <c r="B93" s="183" t="s">
        <v>75</v>
      </c>
      <c r="C93" s="127">
        <v>6760</v>
      </c>
      <c r="D93" s="127">
        <v>11344.3</v>
      </c>
      <c r="E93" s="122">
        <f t="shared" si="12"/>
        <v>18104.3</v>
      </c>
      <c r="F93" s="122">
        <v>17450.8</v>
      </c>
      <c r="G93" s="127">
        <v>0</v>
      </c>
      <c r="H93" s="123">
        <f t="shared" si="13"/>
        <v>653.5</v>
      </c>
      <c r="I93" s="83"/>
    </row>
    <row r="94" spans="1:9" s="84" customFormat="1" ht="12.75" customHeight="1" x14ac:dyDescent="0.25">
      <c r="A94" s="157">
        <v>61103</v>
      </c>
      <c r="B94" s="183" t="s">
        <v>76</v>
      </c>
      <c r="C94" s="127">
        <v>500</v>
      </c>
      <c r="D94" s="127">
        <v>-139</v>
      </c>
      <c r="E94" s="122">
        <f t="shared" si="12"/>
        <v>361</v>
      </c>
      <c r="F94" s="122">
        <v>0</v>
      </c>
      <c r="G94" s="127">
        <v>0</v>
      </c>
      <c r="H94" s="123">
        <f t="shared" si="13"/>
        <v>361</v>
      </c>
      <c r="I94" s="83"/>
    </row>
    <row r="95" spans="1:9" s="84" customFormat="1" ht="12.75" customHeight="1" x14ac:dyDescent="0.25">
      <c r="A95" s="157">
        <v>61104</v>
      </c>
      <c r="B95" s="183" t="s">
        <v>77</v>
      </c>
      <c r="C95" s="127">
        <v>16000</v>
      </c>
      <c r="D95" s="127">
        <v>-13756.18</v>
      </c>
      <c r="E95" s="122">
        <f t="shared" si="12"/>
        <v>2243.8199999999997</v>
      </c>
      <c r="F95" s="122">
        <v>0</v>
      </c>
      <c r="G95" s="127">
        <v>0</v>
      </c>
      <c r="H95" s="123">
        <f t="shared" si="13"/>
        <v>2243.8199999999997</v>
      </c>
      <c r="I95" s="83"/>
    </row>
    <row r="96" spans="1:9" s="84" customFormat="1" ht="12.75" customHeight="1" x14ac:dyDescent="0.25">
      <c r="A96" s="157">
        <v>61105</v>
      </c>
      <c r="B96" s="183" t="s">
        <v>78</v>
      </c>
      <c r="C96" s="127">
        <v>0</v>
      </c>
      <c r="D96" s="127">
        <v>213010</v>
      </c>
      <c r="E96" s="122">
        <f t="shared" si="12"/>
        <v>213010</v>
      </c>
      <c r="F96" s="122">
        <v>0</v>
      </c>
      <c r="G96" s="127">
        <v>0</v>
      </c>
      <c r="H96" s="123">
        <f t="shared" si="13"/>
        <v>213010</v>
      </c>
      <c r="I96" s="83"/>
    </row>
    <row r="97" spans="1:11" s="176" customFormat="1" ht="12.75" customHeight="1" x14ac:dyDescent="0.3">
      <c r="A97" s="124">
        <v>61108</v>
      </c>
      <c r="B97" s="125" t="s">
        <v>41</v>
      </c>
      <c r="C97" s="126">
        <v>1000</v>
      </c>
      <c r="D97" s="126">
        <v>1772.22</v>
      </c>
      <c r="E97" s="122">
        <f t="shared" si="12"/>
        <v>2772.2200000000003</v>
      </c>
      <c r="F97" s="122">
        <v>2772.22</v>
      </c>
      <c r="G97" s="126">
        <v>0</v>
      </c>
      <c r="H97" s="123">
        <f t="shared" si="13"/>
        <v>4.5474735088646412E-13</v>
      </c>
      <c r="I97" s="175"/>
    </row>
    <row r="98" spans="1:11" s="176" customFormat="1" ht="12.75" customHeight="1" x14ac:dyDescent="0.3">
      <c r="A98" s="124">
        <v>61199</v>
      </c>
      <c r="B98" s="125" t="s">
        <v>79</v>
      </c>
      <c r="C98" s="126">
        <v>0</v>
      </c>
      <c r="D98" s="126"/>
      <c r="E98" s="122">
        <f t="shared" si="12"/>
        <v>0</v>
      </c>
      <c r="F98" s="122">
        <v>0</v>
      </c>
      <c r="G98" s="126">
        <v>0</v>
      </c>
      <c r="H98" s="158">
        <f t="shared" si="13"/>
        <v>0</v>
      </c>
      <c r="I98" s="175"/>
    </row>
    <row r="99" spans="1:11" s="176" customFormat="1" ht="13.5" customHeight="1" x14ac:dyDescent="0.3">
      <c r="A99" s="157"/>
      <c r="B99" s="129" t="s">
        <v>44</v>
      </c>
      <c r="C99" s="131">
        <f t="shared" ref="C99:G99" si="14">SUM(C92:C98)</f>
        <v>27320</v>
      </c>
      <c r="D99" s="131">
        <f>SUM(D92:D98)</f>
        <v>212231.34</v>
      </c>
      <c r="E99" s="131">
        <f t="shared" si="14"/>
        <v>239551.34</v>
      </c>
      <c r="F99" s="131">
        <f t="shared" si="14"/>
        <v>23208.02</v>
      </c>
      <c r="G99" s="131">
        <f t="shared" si="14"/>
        <v>0</v>
      </c>
      <c r="H99" s="158">
        <f t="shared" si="13"/>
        <v>216343.32</v>
      </c>
      <c r="I99" s="175"/>
    </row>
    <row r="100" spans="1:11" s="176" customFormat="1" ht="12.75" customHeight="1" x14ac:dyDescent="0.3">
      <c r="A100" s="124">
        <v>61403</v>
      </c>
      <c r="B100" s="125" t="s">
        <v>80</v>
      </c>
      <c r="C100" s="126">
        <v>9235</v>
      </c>
      <c r="D100" s="126">
        <v>778.66</v>
      </c>
      <c r="E100" s="122">
        <f t="shared" si="12"/>
        <v>10013.66</v>
      </c>
      <c r="F100" s="126">
        <v>10013.66</v>
      </c>
      <c r="G100" s="126">
        <v>0</v>
      </c>
      <c r="H100" s="123">
        <f t="shared" si="13"/>
        <v>0</v>
      </c>
      <c r="I100" s="175"/>
    </row>
    <row r="101" spans="1:11" s="176" customFormat="1" ht="12.75" customHeight="1" thickBot="1" x14ac:dyDescent="0.35">
      <c r="A101" s="159"/>
      <c r="B101" s="160" t="s">
        <v>44</v>
      </c>
      <c r="C101" s="161">
        <f>SUM(C100)</f>
        <v>9235</v>
      </c>
      <c r="D101" s="161">
        <f>SUM(D100)</f>
        <v>778.66</v>
      </c>
      <c r="E101" s="161">
        <f>SUM(E100)</f>
        <v>10013.66</v>
      </c>
      <c r="F101" s="184">
        <f>SUM(F100)</f>
        <v>10013.66</v>
      </c>
      <c r="G101" s="184">
        <f>SUM(G100)</f>
        <v>0</v>
      </c>
      <c r="H101" s="162">
        <f t="shared" si="13"/>
        <v>0</v>
      </c>
      <c r="I101" s="175"/>
    </row>
    <row r="102" spans="1:11" s="176" customFormat="1" ht="14.25" customHeight="1" thickBot="1" x14ac:dyDescent="0.35">
      <c r="A102" s="163"/>
      <c r="B102" s="142" t="s">
        <v>25</v>
      </c>
      <c r="C102" s="143">
        <f>+C99+C101</f>
        <v>36555</v>
      </c>
      <c r="D102" s="143">
        <f>+D101+D99</f>
        <v>213010</v>
      </c>
      <c r="E102" s="198">
        <f>+E101+E99</f>
        <v>249565</v>
      </c>
      <c r="F102" s="165">
        <f>+F101+F99</f>
        <v>33221.68</v>
      </c>
      <c r="G102" s="166">
        <f>SUM(G101+G99)</f>
        <v>0</v>
      </c>
      <c r="H102" s="167">
        <f t="shared" si="13"/>
        <v>216343.32</v>
      </c>
      <c r="I102" s="175"/>
    </row>
    <row r="103" spans="1:11" ht="15" customHeight="1" thickBot="1" x14ac:dyDescent="0.35">
      <c r="A103" s="163"/>
      <c r="B103" s="142" t="s">
        <v>81</v>
      </c>
      <c r="C103" s="188">
        <f>+C102+C86+C80+C73+C24</f>
        <v>15421418</v>
      </c>
      <c r="D103" s="143">
        <f>+D102+D86+D80+D73+D24</f>
        <v>0</v>
      </c>
      <c r="E103" s="198">
        <f>+E24+E73+E80+E102+E86</f>
        <v>15421418</v>
      </c>
      <c r="F103" s="165">
        <f>+F24+F73+F80+F102+F86</f>
        <v>5526941.1300000008</v>
      </c>
      <c r="G103" s="166">
        <f>+G24+G73+G80+G86+G102</f>
        <v>2347736.92</v>
      </c>
      <c r="H103" s="167">
        <f t="shared" si="13"/>
        <v>7546739.9499999993</v>
      </c>
      <c r="I103" s="171"/>
      <c r="J103" s="137"/>
      <c r="K103" s="137"/>
    </row>
    <row r="104" spans="1:11" ht="12.75" customHeight="1" x14ac:dyDescent="0.3">
      <c r="C104" s="189"/>
      <c r="D104" s="189"/>
      <c r="E104" s="189"/>
      <c r="F104" s="189"/>
      <c r="G104" s="189"/>
      <c r="H104" s="171"/>
      <c r="I104" s="171"/>
      <c r="J104" s="137"/>
    </row>
    <row r="105" spans="1:11" ht="12.75" customHeight="1" x14ac:dyDescent="0.3">
      <c r="C105" s="189"/>
      <c r="D105" s="189"/>
      <c r="E105" s="189"/>
      <c r="F105" s="189"/>
      <c r="G105" s="189"/>
      <c r="H105" s="171"/>
      <c r="I105" s="171"/>
    </row>
    <row r="106" spans="1:11" ht="12.75" customHeight="1" x14ac:dyDescent="0.3">
      <c r="C106" s="189"/>
      <c r="D106" s="189"/>
      <c r="E106" s="189"/>
      <c r="F106" s="189"/>
      <c r="G106" s="169"/>
      <c r="H106" s="171"/>
      <c r="I106" s="171"/>
    </row>
    <row r="107" spans="1:11" ht="12.75" customHeight="1" x14ac:dyDescent="0.3">
      <c r="C107" s="189"/>
      <c r="D107" s="189"/>
      <c r="E107" s="189"/>
      <c r="F107" s="189"/>
      <c r="H107" s="103"/>
      <c r="I107" s="171"/>
    </row>
    <row r="108" spans="1:11" ht="12.75" customHeight="1" x14ac:dyDescent="0.3">
      <c r="C108" s="189"/>
      <c r="D108" s="189"/>
      <c r="E108" s="189"/>
      <c r="F108" s="189"/>
      <c r="H108" s="171"/>
      <c r="I108" s="171"/>
    </row>
    <row r="109" spans="1:11" ht="12.75" customHeight="1" x14ac:dyDescent="0.3">
      <c r="C109" s="189"/>
      <c r="D109" s="189"/>
      <c r="E109" s="189"/>
      <c r="F109" s="189"/>
      <c r="G109" s="189"/>
      <c r="H109" s="171"/>
      <c r="I109" s="171"/>
    </row>
    <row r="110" spans="1:11" ht="12.75" customHeight="1" x14ac:dyDescent="0.3">
      <c r="C110" s="189"/>
      <c r="D110" s="189"/>
      <c r="E110" s="189"/>
      <c r="F110" s="189"/>
      <c r="G110" s="189"/>
      <c r="H110" s="171"/>
      <c r="I110" s="171"/>
    </row>
    <row r="111" spans="1:11" ht="12.75" customHeight="1" x14ac:dyDescent="0.3">
      <c r="C111" s="189"/>
      <c r="D111" s="189"/>
      <c r="E111" s="189"/>
      <c r="F111" s="189"/>
      <c r="G111" s="189"/>
      <c r="J111" s="171"/>
    </row>
    <row r="112" spans="1:11" ht="12.75" customHeight="1" x14ac:dyDescent="0.3">
      <c r="C112" s="189"/>
      <c r="D112" s="189"/>
      <c r="E112" s="189"/>
      <c r="F112" s="189"/>
      <c r="G112" s="189"/>
    </row>
    <row r="113" spans="3:8" ht="12.75" customHeight="1" x14ac:dyDescent="0.3">
      <c r="C113" s="190"/>
      <c r="D113" s="190"/>
      <c r="E113" s="190"/>
      <c r="F113" s="190"/>
      <c r="G113" s="190"/>
      <c r="H113" s="190"/>
    </row>
    <row r="114" spans="3:8" ht="12.75" customHeight="1" x14ac:dyDescent="0.3">
      <c r="C114" s="105"/>
      <c r="D114" s="105"/>
      <c r="E114" s="105"/>
      <c r="F114" s="105"/>
      <c r="G114" s="105"/>
      <c r="H114" s="105"/>
    </row>
  </sheetData>
  <mergeCells count="6">
    <mergeCell ref="A8:H8"/>
    <mergeCell ref="B2:H2"/>
    <mergeCell ref="B3:H3"/>
    <mergeCell ref="B4:H4"/>
    <mergeCell ref="A6:H6"/>
    <mergeCell ref="A7:H7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topLeftCell="A79" workbookViewId="0">
      <selection activeCell="B4" sqref="B4:H4"/>
    </sheetView>
  </sheetViews>
  <sheetFormatPr baseColWidth="10" defaultRowHeight="12.75" customHeight="1" x14ac:dyDescent="0.3"/>
  <cols>
    <col min="1" max="1" width="7" customWidth="1"/>
    <col min="2" max="2" width="32.33203125" customWidth="1"/>
    <col min="3" max="3" width="15.6640625" customWidth="1"/>
    <col min="4" max="4" width="13.109375" customWidth="1"/>
    <col min="5" max="5" width="14.6640625" customWidth="1"/>
    <col min="6" max="6" width="15" customWidth="1"/>
    <col min="7" max="7" width="14.109375" customWidth="1"/>
    <col min="8" max="8" width="14.6640625" customWidth="1"/>
    <col min="9" max="9" width="12.88671875" bestFit="1" customWidth="1"/>
    <col min="10" max="10" width="12.33203125" bestFit="1" customWidth="1"/>
    <col min="11" max="11" width="13.33203125" bestFit="1" customWidth="1"/>
  </cols>
  <sheetData>
    <row r="2" spans="1:9" ht="18" customHeight="1" x14ac:dyDescent="0.3">
      <c r="A2" s="1"/>
      <c r="B2" s="200" t="s">
        <v>0</v>
      </c>
      <c r="C2" s="200"/>
      <c r="D2" s="200"/>
      <c r="E2" s="200"/>
      <c r="F2" s="200"/>
      <c r="G2" s="200"/>
      <c r="H2" s="200"/>
      <c r="I2" s="110"/>
    </row>
    <row r="3" spans="1:9" ht="16.5" customHeight="1" x14ac:dyDescent="0.3">
      <c r="A3" s="1"/>
      <c r="B3" s="200" t="s">
        <v>1</v>
      </c>
      <c r="C3" s="200"/>
      <c r="D3" s="200"/>
      <c r="E3" s="200"/>
      <c r="F3" s="200"/>
      <c r="G3" s="200"/>
      <c r="H3" s="200"/>
      <c r="I3" s="1"/>
    </row>
    <row r="4" spans="1:9" ht="16.5" customHeight="1" x14ac:dyDescent="0.3">
      <c r="A4" s="111"/>
      <c r="B4" s="202" t="s">
        <v>2</v>
      </c>
      <c r="C4" s="202"/>
      <c r="D4" s="202"/>
      <c r="E4" s="202"/>
      <c r="F4" s="202"/>
      <c r="G4" s="202"/>
      <c r="H4" s="202"/>
      <c r="I4" s="1"/>
    </row>
    <row r="5" spans="1:9" ht="12.75" customHeight="1" x14ac:dyDescent="0.3">
      <c r="A5" s="111"/>
      <c r="B5" s="112"/>
      <c r="C5" s="112"/>
      <c r="D5" s="112"/>
      <c r="E5" s="112"/>
      <c r="F5" s="112"/>
      <c r="G5" s="112"/>
      <c r="H5" s="111"/>
      <c r="I5" s="1"/>
    </row>
    <row r="6" spans="1:9" ht="12.75" customHeight="1" x14ac:dyDescent="0.3">
      <c r="A6" s="202" t="s">
        <v>3</v>
      </c>
      <c r="B6" s="202"/>
      <c r="C6" s="202"/>
      <c r="D6" s="202"/>
      <c r="E6" s="202"/>
      <c r="F6" s="202"/>
      <c r="G6" s="202"/>
      <c r="H6" s="202"/>
      <c r="I6" s="1"/>
    </row>
    <row r="7" spans="1:9" ht="12.75" customHeight="1" x14ac:dyDescent="0.3">
      <c r="A7" s="202" t="s">
        <v>87</v>
      </c>
      <c r="B7" s="202"/>
      <c r="C7" s="202"/>
      <c r="D7" s="202"/>
      <c r="E7" s="202"/>
      <c r="F7" s="202"/>
      <c r="G7" s="202"/>
      <c r="H7" s="202"/>
      <c r="I7" s="1"/>
    </row>
    <row r="8" spans="1:9" ht="12.75" customHeight="1" thickBot="1" x14ac:dyDescent="0.35">
      <c r="A8" s="202"/>
      <c r="B8" s="202"/>
      <c r="C8" s="202"/>
      <c r="D8" s="202"/>
      <c r="E8" s="202"/>
      <c r="F8" s="202"/>
      <c r="G8" s="202"/>
      <c r="H8" s="202"/>
      <c r="I8" s="1"/>
    </row>
    <row r="9" spans="1:9" s="14" customFormat="1" ht="17.25" customHeight="1" thickBot="1" x14ac:dyDescent="0.3">
      <c r="A9" s="113" t="s">
        <v>5</v>
      </c>
      <c r="B9" s="114" t="s">
        <v>6</v>
      </c>
      <c r="C9" s="115" t="s">
        <v>7</v>
      </c>
      <c r="D9" s="115" t="s">
        <v>8</v>
      </c>
      <c r="E9" s="195" t="s">
        <v>9</v>
      </c>
      <c r="F9" s="117" t="s">
        <v>10</v>
      </c>
      <c r="G9" s="118" t="s">
        <v>11</v>
      </c>
      <c r="H9" s="119" t="s">
        <v>12</v>
      </c>
    </row>
    <row r="10" spans="1:9" ht="12.75" customHeight="1" x14ac:dyDescent="0.3">
      <c r="A10" s="120">
        <v>51101</v>
      </c>
      <c r="B10" s="121" t="s">
        <v>13</v>
      </c>
      <c r="C10" s="122">
        <v>4811380</v>
      </c>
      <c r="D10" s="122">
        <v>-67684.91</v>
      </c>
      <c r="E10" s="122">
        <f t="shared" ref="E10:E42" si="0">C10+D10</f>
        <v>4743695.09</v>
      </c>
      <c r="F10" s="122">
        <v>2696624.35</v>
      </c>
      <c r="G10" s="122">
        <v>68289.62</v>
      </c>
      <c r="H10" s="123">
        <f>((E10-F10)-G10)</f>
        <v>1978781.1199999996</v>
      </c>
    </row>
    <row r="11" spans="1:9" ht="12.75" customHeight="1" x14ac:dyDescent="0.3">
      <c r="A11" s="124">
        <v>51103</v>
      </c>
      <c r="B11" s="125" t="s">
        <v>14</v>
      </c>
      <c r="C11" s="126">
        <v>177945</v>
      </c>
      <c r="D11" s="122">
        <v>-2737.56</v>
      </c>
      <c r="E11" s="122">
        <f t="shared" si="0"/>
        <v>175207.44</v>
      </c>
      <c r="F11" s="122">
        <v>0</v>
      </c>
      <c r="G11" s="122">
        <v>0</v>
      </c>
      <c r="H11" s="123">
        <f t="shared" ref="H11:H42" si="1">((E11-F11)-G11)</f>
        <v>175207.44</v>
      </c>
    </row>
    <row r="12" spans="1:9" ht="12.75" customHeight="1" x14ac:dyDescent="0.3">
      <c r="A12" s="124">
        <v>51107</v>
      </c>
      <c r="B12" s="125" t="s">
        <v>15</v>
      </c>
      <c r="C12" s="126">
        <v>503750</v>
      </c>
      <c r="D12" s="126">
        <v>-9300</v>
      </c>
      <c r="E12" s="122">
        <f t="shared" si="0"/>
        <v>494450</v>
      </c>
      <c r="F12" s="122">
        <v>111600</v>
      </c>
      <c r="G12" s="122">
        <v>1350</v>
      </c>
      <c r="H12" s="123">
        <f t="shared" si="1"/>
        <v>381500</v>
      </c>
    </row>
    <row r="13" spans="1:9" ht="12.75" customHeight="1" x14ac:dyDescent="0.3">
      <c r="A13" s="124">
        <v>51201</v>
      </c>
      <c r="B13" s="125" t="s">
        <v>16</v>
      </c>
      <c r="C13" s="126">
        <v>1597065</v>
      </c>
      <c r="D13" s="127">
        <v>124215.21</v>
      </c>
      <c r="E13" s="122">
        <f t="shared" si="0"/>
        <v>1721280.21</v>
      </c>
      <c r="F13" s="122">
        <v>932178.52</v>
      </c>
      <c r="G13" s="122">
        <v>42614.94</v>
      </c>
      <c r="H13" s="123">
        <f t="shared" si="1"/>
        <v>746486.75</v>
      </c>
    </row>
    <row r="14" spans="1:9" ht="12.75" customHeight="1" x14ac:dyDescent="0.3">
      <c r="A14" s="124">
        <v>51203</v>
      </c>
      <c r="B14" s="125" t="s">
        <v>14</v>
      </c>
      <c r="C14" s="126">
        <v>48830</v>
      </c>
      <c r="D14" s="126">
        <v>6387.64</v>
      </c>
      <c r="E14" s="122">
        <f t="shared" si="0"/>
        <v>55217.64</v>
      </c>
      <c r="F14" s="122">
        <v>0</v>
      </c>
      <c r="G14" s="122">
        <v>0</v>
      </c>
      <c r="H14" s="123">
        <f t="shared" si="1"/>
        <v>55217.64</v>
      </c>
    </row>
    <row r="15" spans="1:9" ht="12.75" customHeight="1" x14ac:dyDescent="0.3">
      <c r="A15" s="124">
        <v>51207</v>
      </c>
      <c r="B15" s="125" t="s">
        <v>15</v>
      </c>
      <c r="C15" s="126">
        <v>139100</v>
      </c>
      <c r="D15" s="126">
        <v>15250</v>
      </c>
      <c r="E15" s="122">
        <f t="shared" si="0"/>
        <v>154350</v>
      </c>
      <c r="F15" s="122">
        <v>32450</v>
      </c>
      <c r="G15" s="122">
        <v>900</v>
      </c>
      <c r="H15" s="123">
        <f t="shared" si="1"/>
        <v>121000</v>
      </c>
    </row>
    <row r="16" spans="1:9" ht="12.75" customHeight="1" x14ac:dyDescent="0.3">
      <c r="A16" s="124">
        <v>51401</v>
      </c>
      <c r="B16" s="125" t="s">
        <v>17</v>
      </c>
      <c r="C16" s="126">
        <v>319345</v>
      </c>
      <c r="D16" s="126">
        <v>-6188.26</v>
      </c>
      <c r="E16" s="122">
        <f t="shared" si="0"/>
        <v>313156.74</v>
      </c>
      <c r="F16" s="122">
        <v>158651.15</v>
      </c>
      <c r="G16" s="122">
        <v>23317.200000000001</v>
      </c>
      <c r="H16" s="123">
        <f t="shared" si="1"/>
        <v>131188.38999999998</v>
      </c>
    </row>
    <row r="17" spans="1:11" ht="12.75" customHeight="1" x14ac:dyDescent="0.3">
      <c r="A17" s="124">
        <v>51402</v>
      </c>
      <c r="B17" s="125" t="s">
        <v>18</v>
      </c>
      <c r="C17" s="126">
        <v>89575</v>
      </c>
      <c r="D17" s="126">
        <v>8279.89</v>
      </c>
      <c r="E17" s="122">
        <f t="shared" si="0"/>
        <v>97854.89</v>
      </c>
      <c r="F17" s="122">
        <v>49743.77</v>
      </c>
      <c r="G17" s="122">
        <v>5624.93</v>
      </c>
      <c r="H17" s="123">
        <f t="shared" si="1"/>
        <v>42486.19</v>
      </c>
    </row>
    <row r="18" spans="1:11" ht="12.75" customHeight="1" x14ac:dyDescent="0.3">
      <c r="A18" s="124">
        <v>51501</v>
      </c>
      <c r="B18" s="125" t="s">
        <v>19</v>
      </c>
      <c r="C18" s="126">
        <v>358510</v>
      </c>
      <c r="D18" s="126">
        <v>-6920.56</v>
      </c>
      <c r="E18" s="122">
        <f t="shared" si="0"/>
        <v>351589.44</v>
      </c>
      <c r="F18" s="122">
        <v>177303.7</v>
      </c>
      <c r="G18" s="122">
        <v>26918.57</v>
      </c>
      <c r="H18" s="123">
        <f t="shared" si="1"/>
        <v>147367.16999999998</v>
      </c>
    </row>
    <row r="19" spans="1:11" ht="12.75" customHeight="1" x14ac:dyDescent="0.3">
      <c r="A19" s="124">
        <v>51502</v>
      </c>
      <c r="B19" s="125" t="s">
        <v>20</v>
      </c>
      <c r="C19" s="126">
        <v>123775</v>
      </c>
      <c r="D19" s="126">
        <v>8930.24</v>
      </c>
      <c r="E19" s="122">
        <f t="shared" si="0"/>
        <v>132705.24</v>
      </c>
      <c r="F19" s="122">
        <v>66799.38</v>
      </c>
      <c r="G19" s="122">
        <v>8614.57</v>
      </c>
      <c r="H19" s="123">
        <f t="shared" si="1"/>
        <v>57291.289999999986</v>
      </c>
    </row>
    <row r="20" spans="1:11" ht="12.75" customHeight="1" x14ac:dyDescent="0.3">
      <c r="A20" s="124">
        <v>51601</v>
      </c>
      <c r="B20" s="125" t="s">
        <v>21</v>
      </c>
      <c r="C20" s="126">
        <v>46630</v>
      </c>
      <c r="D20" s="126">
        <v>0</v>
      </c>
      <c r="E20" s="122">
        <f t="shared" si="0"/>
        <v>46630</v>
      </c>
      <c r="F20" s="122">
        <v>26079.99</v>
      </c>
      <c r="G20" s="122">
        <v>1120.82</v>
      </c>
      <c r="H20" s="123">
        <f t="shared" si="1"/>
        <v>19429.189999999999</v>
      </c>
    </row>
    <row r="21" spans="1:11" ht="12.75" customHeight="1" x14ac:dyDescent="0.3">
      <c r="A21" s="124">
        <v>51701</v>
      </c>
      <c r="B21" s="125" t="s">
        <v>22</v>
      </c>
      <c r="C21" s="126">
        <v>29420</v>
      </c>
      <c r="D21" s="126">
        <v>0</v>
      </c>
      <c r="E21" s="122">
        <f t="shared" si="0"/>
        <v>29420</v>
      </c>
      <c r="F21" s="122">
        <v>29413</v>
      </c>
      <c r="G21" s="122">
        <v>7</v>
      </c>
      <c r="H21" s="123">
        <f t="shared" si="1"/>
        <v>0</v>
      </c>
    </row>
    <row r="22" spans="1:11" ht="12.75" customHeight="1" x14ac:dyDescent="0.3">
      <c r="A22" s="124">
        <v>51702</v>
      </c>
      <c r="B22" s="125" t="s">
        <v>23</v>
      </c>
      <c r="C22" s="126">
        <v>4075</v>
      </c>
      <c r="D22" s="126">
        <v>14667.77</v>
      </c>
      <c r="E22" s="122">
        <f t="shared" si="0"/>
        <v>18742.77</v>
      </c>
      <c r="F22" s="122">
        <v>18738.73</v>
      </c>
      <c r="G22" s="122">
        <v>4.04</v>
      </c>
      <c r="H22" s="123">
        <f t="shared" si="1"/>
        <v>8.730793865652231E-13</v>
      </c>
    </row>
    <row r="23" spans="1:11" ht="12.75" customHeight="1" x14ac:dyDescent="0.3">
      <c r="A23" s="124">
        <v>51903</v>
      </c>
      <c r="B23" s="125" t="s">
        <v>24</v>
      </c>
      <c r="C23" s="126">
        <v>59750</v>
      </c>
      <c r="D23" s="126">
        <v>0</v>
      </c>
      <c r="E23" s="122">
        <f t="shared" si="0"/>
        <v>59750</v>
      </c>
      <c r="F23" s="122">
        <v>29888.92</v>
      </c>
      <c r="G23" s="122">
        <v>10111.08</v>
      </c>
      <c r="H23" s="123">
        <f t="shared" si="1"/>
        <v>19750</v>
      </c>
    </row>
    <row r="24" spans="1:11" ht="12.75" customHeight="1" x14ac:dyDescent="0.3">
      <c r="A24" s="128"/>
      <c r="B24" s="129" t="s">
        <v>25</v>
      </c>
      <c r="C24" s="130">
        <f t="shared" ref="C24:H24" si="2">SUM(C10:C23)</f>
        <v>8309150</v>
      </c>
      <c r="D24" s="131">
        <f t="shared" si="2"/>
        <v>84899.460000000021</v>
      </c>
      <c r="E24" s="196">
        <f t="shared" si="2"/>
        <v>8394049.4600000009</v>
      </c>
      <c r="F24" s="133">
        <f t="shared" si="2"/>
        <v>4329471.5100000007</v>
      </c>
      <c r="G24" s="134">
        <f t="shared" si="2"/>
        <v>188872.77000000002</v>
      </c>
      <c r="H24" s="135">
        <f t="shared" si="2"/>
        <v>3875705.1799999997</v>
      </c>
    </row>
    <row r="25" spans="1:11" ht="12.75" customHeight="1" x14ac:dyDescent="0.3">
      <c r="A25" s="124">
        <v>54101</v>
      </c>
      <c r="B25" s="125" t="s">
        <v>26</v>
      </c>
      <c r="C25" s="126">
        <v>36010</v>
      </c>
      <c r="D25" s="126">
        <v>-10289.68</v>
      </c>
      <c r="E25" s="122">
        <f t="shared" si="0"/>
        <v>25720.32</v>
      </c>
      <c r="F25" s="122">
        <v>23234.52</v>
      </c>
      <c r="G25" s="122">
        <v>0.5</v>
      </c>
      <c r="H25" s="123">
        <f t="shared" si="1"/>
        <v>2485.2999999999993</v>
      </c>
    </row>
    <row r="26" spans="1:11" ht="12.75" customHeight="1" x14ac:dyDescent="0.3">
      <c r="A26" s="124">
        <v>54103</v>
      </c>
      <c r="B26" s="125" t="s">
        <v>27</v>
      </c>
      <c r="C26" s="126">
        <v>1000</v>
      </c>
      <c r="D26" s="126">
        <v>-358.57</v>
      </c>
      <c r="E26" s="122">
        <f t="shared" si="0"/>
        <v>641.43000000000006</v>
      </c>
      <c r="F26" s="122">
        <v>41.43</v>
      </c>
      <c r="G26" s="122">
        <v>0</v>
      </c>
      <c r="H26" s="123">
        <f t="shared" si="1"/>
        <v>600.00000000000011</v>
      </c>
    </row>
    <row r="27" spans="1:11" ht="12.75" customHeight="1" x14ac:dyDescent="0.3">
      <c r="A27" s="124">
        <v>54104</v>
      </c>
      <c r="B27" s="125" t="s">
        <v>28</v>
      </c>
      <c r="C27" s="126">
        <v>24090</v>
      </c>
      <c r="D27" s="126">
        <v>60424.82</v>
      </c>
      <c r="E27" s="122">
        <f t="shared" si="0"/>
        <v>84514.82</v>
      </c>
      <c r="F27" s="122">
        <v>77734.52</v>
      </c>
      <c r="G27" s="122">
        <v>0.3</v>
      </c>
      <c r="H27" s="123">
        <f t="shared" si="1"/>
        <v>6780.0000000000027</v>
      </c>
    </row>
    <row r="28" spans="1:11" ht="12.75" customHeight="1" x14ac:dyDescent="0.3">
      <c r="A28" s="124">
        <v>54105</v>
      </c>
      <c r="B28" s="125" t="s">
        <v>29</v>
      </c>
      <c r="C28" s="126">
        <v>22400</v>
      </c>
      <c r="D28" s="126">
        <v>4278.2</v>
      </c>
      <c r="E28" s="122">
        <f t="shared" si="0"/>
        <v>26678.2</v>
      </c>
      <c r="F28" s="122">
        <v>20678.7</v>
      </c>
      <c r="G28" s="122">
        <v>159.5</v>
      </c>
      <c r="H28" s="123">
        <f t="shared" si="1"/>
        <v>5840</v>
      </c>
      <c r="K28" s="136"/>
    </row>
    <row r="29" spans="1:11" ht="12.75" customHeight="1" x14ac:dyDescent="0.3">
      <c r="A29" s="124">
        <v>54106</v>
      </c>
      <c r="B29" s="125" t="s">
        <v>30</v>
      </c>
      <c r="C29" s="126">
        <v>425</v>
      </c>
      <c r="D29" s="126">
        <v>386.4</v>
      </c>
      <c r="E29" s="122">
        <f t="shared" si="0"/>
        <v>811.4</v>
      </c>
      <c r="F29" s="122">
        <v>811.4</v>
      </c>
      <c r="G29" s="122">
        <v>0</v>
      </c>
      <c r="H29" s="123">
        <f t="shared" si="1"/>
        <v>0</v>
      </c>
    </row>
    <row r="30" spans="1:11" ht="12.75" customHeight="1" x14ac:dyDescent="0.3">
      <c r="A30" s="124">
        <v>54107</v>
      </c>
      <c r="B30" s="125" t="s">
        <v>31</v>
      </c>
      <c r="C30" s="126">
        <v>21370</v>
      </c>
      <c r="D30" s="126">
        <v>-3392.87</v>
      </c>
      <c r="E30" s="122">
        <f t="shared" si="0"/>
        <v>17977.13</v>
      </c>
      <c r="F30" s="122">
        <v>13935.29</v>
      </c>
      <c r="G30" s="122">
        <v>771.84</v>
      </c>
      <c r="H30" s="123">
        <f t="shared" si="1"/>
        <v>3270</v>
      </c>
    </row>
    <row r="31" spans="1:11" ht="12.75" customHeight="1" x14ac:dyDescent="0.3">
      <c r="A31" s="124">
        <v>54108</v>
      </c>
      <c r="B31" s="125" t="s">
        <v>32</v>
      </c>
      <c r="C31" s="126">
        <v>17815</v>
      </c>
      <c r="D31" s="126">
        <v>-1953.09</v>
      </c>
      <c r="E31" s="122">
        <f t="shared" si="0"/>
        <v>15861.91</v>
      </c>
      <c r="F31" s="122">
        <v>8039.91</v>
      </c>
      <c r="G31" s="122">
        <v>0</v>
      </c>
      <c r="H31" s="123">
        <f t="shared" si="1"/>
        <v>7822</v>
      </c>
    </row>
    <row r="32" spans="1:11" ht="12.75" customHeight="1" x14ac:dyDescent="0.3">
      <c r="A32" s="124">
        <v>54109</v>
      </c>
      <c r="B32" s="125" t="s">
        <v>33</v>
      </c>
      <c r="C32" s="126">
        <v>7140</v>
      </c>
      <c r="D32" s="126">
        <v>-1694.52</v>
      </c>
      <c r="E32" s="122">
        <f t="shared" si="0"/>
        <v>5445.48</v>
      </c>
      <c r="F32" s="122">
        <v>1875.48</v>
      </c>
      <c r="G32" s="122">
        <v>0</v>
      </c>
      <c r="H32" s="123">
        <f t="shared" si="1"/>
        <v>3569.9999999999995</v>
      </c>
    </row>
    <row r="33" spans="1:12" ht="12.75" customHeight="1" x14ac:dyDescent="0.3">
      <c r="A33" s="124">
        <v>54110</v>
      </c>
      <c r="B33" s="125" t="s">
        <v>34</v>
      </c>
      <c r="C33" s="126">
        <v>51265</v>
      </c>
      <c r="D33" s="126">
        <v>-332.79</v>
      </c>
      <c r="E33" s="122">
        <f t="shared" si="0"/>
        <v>50932.21</v>
      </c>
      <c r="F33" s="122">
        <v>50929.91</v>
      </c>
      <c r="G33" s="122">
        <v>2.2999999999999998</v>
      </c>
      <c r="H33" s="123">
        <f t="shared" si="1"/>
        <v>-4.3653969328261155E-12</v>
      </c>
    </row>
    <row r="34" spans="1:12" ht="12.75" customHeight="1" x14ac:dyDescent="0.3">
      <c r="A34" s="124">
        <v>54111</v>
      </c>
      <c r="B34" s="125" t="s">
        <v>35</v>
      </c>
      <c r="C34" s="126">
        <v>500</v>
      </c>
      <c r="D34" s="126">
        <v>-100</v>
      </c>
      <c r="E34" s="122">
        <f t="shared" si="0"/>
        <v>400</v>
      </c>
      <c r="F34" s="122">
        <v>183.34</v>
      </c>
      <c r="G34" s="122">
        <v>16.66</v>
      </c>
      <c r="H34" s="123">
        <f t="shared" si="1"/>
        <v>200</v>
      </c>
      <c r="L34" s="137"/>
    </row>
    <row r="35" spans="1:12" ht="12.75" customHeight="1" x14ac:dyDescent="0.3">
      <c r="A35" s="124">
        <v>54112</v>
      </c>
      <c r="B35" s="125" t="s">
        <v>36</v>
      </c>
      <c r="C35" s="126">
        <v>2500</v>
      </c>
      <c r="D35" s="126">
        <v>4.6100000000000003</v>
      </c>
      <c r="E35" s="122">
        <f t="shared" si="0"/>
        <v>2504.61</v>
      </c>
      <c r="F35" s="122">
        <v>625.14</v>
      </c>
      <c r="G35" s="122">
        <v>629.47</v>
      </c>
      <c r="H35" s="123">
        <f t="shared" si="1"/>
        <v>1250.0000000000002</v>
      </c>
      <c r="L35" s="137"/>
    </row>
    <row r="36" spans="1:12" ht="12.75" customHeight="1" x14ac:dyDescent="0.3">
      <c r="A36" s="124">
        <v>54113</v>
      </c>
      <c r="B36" s="125" t="s">
        <v>37</v>
      </c>
      <c r="C36" s="126">
        <v>1060</v>
      </c>
      <c r="D36" s="126">
        <v>11480.15</v>
      </c>
      <c r="E36" s="122">
        <f t="shared" si="0"/>
        <v>12540.15</v>
      </c>
      <c r="F36" s="122">
        <v>12260</v>
      </c>
      <c r="G36" s="122">
        <v>0.15</v>
      </c>
      <c r="H36" s="123">
        <f t="shared" si="1"/>
        <v>279.99999999999966</v>
      </c>
      <c r="L36" s="137"/>
    </row>
    <row r="37" spans="1:12" ht="12.75" customHeight="1" x14ac:dyDescent="0.3">
      <c r="A37" s="124">
        <v>54114</v>
      </c>
      <c r="B37" s="125" t="s">
        <v>38</v>
      </c>
      <c r="C37" s="126">
        <v>4000</v>
      </c>
      <c r="D37" s="126">
        <v>1107.73</v>
      </c>
      <c r="E37" s="122">
        <f t="shared" si="0"/>
        <v>5107.7299999999996</v>
      </c>
      <c r="F37" s="122">
        <v>5105.63</v>
      </c>
      <c r="G37" s="122">
        <v>2.1</v>
      </c>
      <c r="H37" s="123">
        <f t="shared" si="1"/>
        <v>-5.4578563890572696E-13</v>
      </c>
    </row>
    <row r="38" spans="1:12" ht="12.75" customHeight="1" x14ac:dyDescent="0.3">
      <c r="A38" s="124">
        <v>54115</v>
      </c>
      <c r="B38" s="125" t="s">
        <v>39</v>
      </c>
      <c r="C38" s="126">
        <v>3100</v>
      </c>
      <c r="D38" s="126">
        <v>3476.79</v>
      </c>
      <c r="E38" s="122">
        <f t="shared" si="0"/>
        <v>6576.79</v>
      </c>
      <c r="F38" s="122">
        <v>5755.79</v>
      </c>
      <c r="G38" s="122">
        <v>276</v>
      </c>
      <c r="H38" s="123">
        <f t="shared" si="1"/>
        <v>545</v>
      </c>
    </row>
    <row r="39" spans="1:12" ht="12.75" customHeight="1" x14ac:dyDescent="0.3">
      <c r="A39" s="124">
        <v>54116</v>
      </c>
      <c r="B39" s="125" t="s">
        <v>40</v>
      </c>
      <c r="C39" s="126">
        <v>800</v>
      </c>
      <c r="D39" s="126">
        <v>-465</v>
      </c>
      <c r="E39" s="122">
        <f t="shared" si="0"/>
        <v>335</v>
      </c>
      <c r="F39" s="122">
        <v>35</v>
      </c>
      <c r="G39" s="122">
        <v>0</v>
      </c>
      <c r="H39" s="123">
        <f t="shared" si="1"/>
        <v>300</v>
      </c>
    </row>
    <row r="40" spans="1:12" ht="12.75" customHeight="1" x14ac:dyDescent="0.3">
      <c r="A40" s="124">
        <v>54118</v>
      </c>
      <c r="B40" s="125" t="s">
        <v>41</v>
      </c>
      <c r="C40" s="126">
        <v>1300</v>
      </c>
      <c r="D40" s="126">
        <v>1133.47</v>
      </c>
      <c r="E40" s="122">
        <f t="shared" si="0"/>
        <v>2433.4700000000003</v>
      </c>
      <c r="F40" s="122">
        <v>1933.47</v>
      </c>
      <c r="G40" s="122">
        <v>0</v>
      </c>
      <c r="H40" s="123">
        <f t="shared" si="1"/>
        <v>500.00000000000023</v>
      </c>
    </row>
    <row r="41" spans="1:12" ht="12.75" customHeight="1" x14ac:dyDescent="0.3">
      <c r="A41" s="124">
        <v>54119</v>
      </c>
      <c r="B41" s="125" t="s">
        <v>42</v>
      </c>
      <c r="C41" s="126">
        <v>2100</v>
      </c>
      <c r="D41" s="126">
        <v>918.73</v>
      </c>
      <c r="E41" s="122">
        <f t="shared" si="0"/>
        <v>3018.73</v>
      </c>
      <c r="F41" s="122">
        <v>2018.73</v>
      </c>
      <c r="G41" s="122">
        <v>0</v>
      </c>
      <c r="H41" s="123">
        <f t="shared" si="1"/>
        <v>1000</v>
      </c>
    </row>
    <row r="42" spans="1:12" ht="12.75" customHeight="1" thickBot="1" x14ac:dyDescent="0.35">
      <c r="A42" s="138">
        <v>54199</v>
      </c>
      <c r="B42" s="139" t="s">
        <v>43</v>
      </c>
      <c r="C42" s="140">
        <v>560050</v>
      </c>
      <c r="D42" s="140">
        <v>-11923.44</v>
      </c>
      <c r="E42" s="122">
        <f t="shared" si="0"/>
        <v>548126.56000000006</v>
      </c>
      <c r="F42" s="122">
        <v>518204.59</v>
      </c>
      <c r="G42" s="122">
        <v>5688.54</v>
      </c>
      <c r="H42" s="123">
        <f t="shared" si="1"/>
        <v>24233.430000000029</v>
      </c>
    </row>
    <row r="43" spans="1:12" ht="14.25" customHeight="1" thickBot="1" x14ac:dyDescent="0.35">
      <c r="A43" s="141"/>
      <c r="B43" s="142" t="s">
        <v>44</v>
      </c>
      <c r="C43" s="143">
        <f t="shared" ref="C43:H43" si="3">SUM(C25:C42)</f>
        <v>756925</v>
      </c>
      <c r="D43" s="143">
        <f t="shared" si="3"/>
        <v>52700.94000000001</v>
      </c>
      <c r="E43" s="143">
        <f t="shared" si="3"/>
        <v>809625.94000000006</v>
      </c>
      <c r="F43" s="143">
        <f t="shared" si="3"/>
        <v>743402.85000000009</v>
      </c>
      <c r="G43" s="143">
        <f t="shared" si="3"/>
        <v>7547.3600000000006</v>
      </c>
      <c r="H43" s="144">
        <f t="shared" si="3"/>
        <v>58675.730000000032</v>
      </c>
    </row>
    <row r="44" spans="1:12" ht="12.75" customHeight="1" x14ac:dyDescent="0.3">
      <c r="A44" s="145"/>
      <c r="B44" s="146"/>
      <c r="C44" s="147"/>
      <c r="D44" s="147"/>
      <c r="E44" s="147"/>
      <c r="F44" s="147"/>
      <c r="G44" s="147"/>
      <c r="H44" s="148"/>
    </row>
    <row r="45" spans="1:12" ht="12.75" customHeight="1" x14ac:dyDescent="0.3">
      <c r="A45" s="145"/>
      <c r="B45" s="146"/>
      <c r="C45" s="147"/>
      <c r="D45" s="147"/>
      <c r="E45" s="147"/>
      <c r="F45" s="147"/>
      <c r="G45" s="147"/>
      <c r="H45" s="148"/>
    </row>
    <row r="46" spans="1:12" ht="12.75" customHeight="1" thickBot="1" x14ac:dyDescent="0.35">
      <c r="A46" s="145"/>
      <c r="B46" s="146"/>
      <c r="C46" s="147"/>
      <c r="D46" s="147"/>
      <c r="E46" s="147"/>
      <c r="F46" s="147"/>
      <c r="G46" s="147"/>
      <c r="H46" s="148"/>
    </row>
    <row r="47" spans="1:12" ht="12.75" customHeight="1" thickBot="1" x14ac:dyDescent="0.35">
      <c r="A47" s="113" t="s">
        <v>5</v>
      </c>
      <c r="B47" s="114" t="s">
        <v>6</v>
      </c>
      <c r="C47" s="149" t="s">
        <v>7</v>
      </c>
      <c r="D47" s="115" t="s">
        <v>8</v>
      </c>
      <c r="E47" s="197" t="s">
        <v>45</v>
      </c>
      <c r="F47" s="151" t="s">
        <v>10</v>
      </c>
      <c r="G47" s="152" t="s">
        <v>11</v>
      </c>
      <c r="H47" s="153" t="s">
        <v>12</v>
      </c>
    </row>
    <row r="48" spans="1:12" ht="12.75" customHeight="1" x14ac:dyDescent="0.3">
      <c r="A48" s="154">
        <v>54201</v>
      </c>
      <c r="B48" s="155" t="s">
        <v>46</v>
      </c>
      <c r="C48" s="156">
        <v>167480</v>
      </c>
      <c r="D48" s="156">
        <v>-13177.47</v>
      </c>
      <c r="E48" s="122">
        <f t="shared" ref="E48:E71" si="4">C48+D48</f>
        <v>154302.53</v>
      </c>
      <c r="F48" s="122">
        <v>86566.78</v>
      </c>
      <c r="G48" s="122">
        <v>758.42</v>
      </c>
      <c r="H48" s="123">
        <f t="shared" ref="H48:H86" si="5">((E48-F48)-G48)</f>
        <v>66977.33</v>
      </c>
    </row>
    <row r="49" spans="1:8" ht="12.75" customHeight="1" x14ac:dyDescent="0.3">
      <c r="A49" s="124">
        <v>54202</v>
      </c>
      <c r="B49" s="125" t="s">
        <v>47</v>
      </c>
      <c r="C49" s="126">
        <v>41600</v>
      </c>
      <c r="D49" s="126">
        <v>-4494.3999999999996</v>
      </c>
      <c r="E49" s="122">
        <f t="shared" si="4"/>
        <v>37105.599999999999</v>
      </c>
      <c r="F49" s="122">
        <v>10927.62</v>
      </c>
      <c r="G49" s="122">
        <v>7093.8</v>
      </c>
      <c r="H49" s="123">
        <f t="shared" si="5"/>
        <v>19084.179999999997</v>
      </c>
    </row>
    <row r="50" spans="1:8" ht="12.75" customHeight="1" x14ac:dyDescent="0.3">
      <c r="A50" s="138">
        <v>54203</v>
      </c>
      <c r="B50" s="139" t="s">
        <v>48</v>
      </c>
      <c r="C50" s="140">
        <v>166593</v>
      </c>
      <c r="D50" s="140">
        <v>-365.61</v>
      </c>
      <c r="E50" s="122">
        <f t="shared" si="4"/>
        <v>166227.39000000001</v>
      </c>
      <c r="F50" s="122">
        <v>130875.43</v>
      </c>
      <c r="G50" s="122">
        <v>3660.87</v>
      </c>
      <c r="H50" s="123">
        <f t="shared" si="5"/>
        <v>31691.090000000022</v>
      </c>
    </row>
    <row r="51" spans="1:8" ht="12.75" customHeight="1" x14ac:dyDescent="0.3">
      <c r="A51" s="124">
        <v>54204</v>
      </c>
      <c r="B51" s="125" t="s">
        <v>49</v>
      </c>
      <c r="C51" s="126">
        <v>1200</v>
      </c>
      <c r="D51" s="126">
        <v>-700</v>
      </c>
      <c r="E51" s="122">
        <f t="shared" si="4"/>
        <v>500</v>
      </c>
      <c r="F51" s="122"/>
      <c r="G51" s="122">
        <v>0</v>
      </c>
      <c r="H51" s="123">
        <f t="shared" si="5"/>
        <v>500</v>
      </c>
    </row>
    <row r="52" spans="1:8" ht="12.75" customHeight="1" x14ac:dyDescent="0.3">
      <c r="A52" s="157"/>
      <c r="B52" s="129" t="s">
        <v>44</v>
      </c>
      <c r="C52" s="131">
        <f>SUM(C48:C51)</f>
        <v>376873</v>
      </c>
      <c r="D52" s="131">
        <f>SUM(D48:D51)</f>
        <v>-18737.48</v>
      </c>
      <c r="E52" s="131">
        <f>SUM(E48:E51)</f>
        <v>358135.52</v>
      </c>
      <c r="F52" s="131">
        <f>SUM(F48:F51)</f>
        <v>228369.83</v>
      </c>
      <c r="G52" s="131">
        <f>SUM(G48:G51)</f>
        <v>11513.09</v>
      </c>
      <c r="H52" s="123">
        <f t="shared" si="5"/>
        <v>118252.60000000003</v>
      </c>
    </row>
    <row r="53" spans="1:8" ht="12.75" customHeight="1" x14ac:dyDescent="0.3">
      <c r="A53" s="124">
        <v>54301</v>
      </c>
      <c r="B53" s="125" t="s">
        <v>50</v>
      </c>
      <c r="C53" s="126">
        <v>26900</v>
      </c>
      <c r="D53" s="126">
        <v>-1194.48</v>
      </c>
      <c r="E53" s="122">
        <f t="shared" si="4"/>
        <v>25705.52</v>
      </c>
      <c r="F53" s="122">
        <v>22283.919999999998</v>
      </c>
      <c r="G53" s="122">
        <v>55</v>
      </c>
      <c r="H53" s="123">
        <f t="shared" si="5"/>
        <v>3366.6000000000022</v>
      </c>
    </row>
    <row r="54" spans="1:8" ht="12.75" customHeight="1" x14ac:dyDescent="0.3">
      <c r="A54" s="120">
        <v>54302</v>
      </c>
      <c r="B54" s="121" t="s">
        <v>51</v>
      </c>
      <c r="C54" s="122">
        <v>63000</v>
      </c>
      <c r="D54" s="122">
        <v>-1951.51</v>
      </c>
      <c r="E54" s="122">
        <f t="shared" si="4"/>
        <v>61048.49</v>
      </c>
      <c r="F54" s="122">
        <v>52656.75</v>
      </c>
      <c r="G54" s="122">
        <v>0</v>
      </c>
      <c r="H54" s="123">
        <f t="shared" si="5"/>
        <v>8391.739999999998</v>
      </c>
    </row>
    <row r="55" spans="1:8" ht="12.75" customHeight="1" x14ac:dyDescent="0.3">
      <c r="A55" s="124">
        <v>54304</v>
      </c>
      <c r="B55" s="125" t="s">
        <v>52</v>
      </c>
      <c r="C55" s="126">
        <v>0</v>
      </c>
      <c r="D55" s="126">
        <v>0</v>
      </c>
      <c r="E55" s="122">
        <f t="shared" si="4"/>
        <v>0</v>
      </c>
      <c r="F55" s="122">
        <v>0</v>
      </c>
      <c r="G55" s="122">
        <v>0</v>
      </c>
      <c r="H55" s="123">
        <f t="shared" si="5"/>
        <v>0</v>
      </c>
    </row>
    <row r="56" spans="1:8" ht="12.75" customHeight="1" x14ac:dyDescent="0.3">
      <c r="A56" s="124">
        <v>54305</v>
      </c>
      <c r="B56" s="125" t="s">
        <v>53</v>
      </c>
      <c r="C56" s="126">
        <v>20000</v>
      </c>
      <c r="D56" s="126">
        <v>-10714.03</v>
      </c>
      <c r="E56" s="122">
        <f t="shared" si="4"/>
        <v>9285.9699999999993</v>
      </c>
      <c r="F56" s="122">
        <v>2684</v>
      </c>
      <c r="G56" s="122">
        <v>0</v>
      </c>
      <c r="H56" s="123">
        <f t="shared" si="5"/>
        <v>6601.9699999999993</v>
      </c>
    </row>
    <row r="57" spans="1:8" ht="12.75" customHeight="1" x14ac:dyDescent="0.3">
      <c r="A57" s="124">
        <v>54306</v>
      </c>
      <c r="B57" s="125" t="s">
        <v>54</v>
      </c>
      <c r="C57" s="126">
        <v>4500</v>
      </c>
      <c r="D57" s="126">
        <v>126500</v>
      </c>
      <c r="E57" s="122">
        <f t="shared" si="4"/>
        <v>131000</v>
      </c>
      <c r="F57" s="122">
        <v>130530</v>
      </c>
      <c r="G57" s="122">
        <v>0</v>
      </c>
      <c r="H57" s="123">
        <f t="shared" si="5"/>
        <v>470</v>
      </c>
    </row>
    <row r="58" spans="1:8" ht="12.75" customHeight="1" x14ac:dyDescent="0.3">
      <c r="A58" s="124">
        <v>54307</v>
      </c>
      <c r="B58" s="125" t="s">
        <v>55</v>
      </c>
      <c r="C58" s="126">
        <v>6500</v>
      </c>
      <c r="D58" s="126">
        <v>1002</v>
      </c>
      <c r="E58" s="122">
        <f t="shared" si="4"/>
        <v>7502</v>
      </c>
      <c r="F58" s="122">
        <v>7374</v>
      </c>
      <c r="G58" s="122">
        <v>64</v>
      </c>
      <c r="H58" s="123">
        <f t="shared" si="5"/>
        <v>64</v>
      </c>
    </row>
    <row r="59" spans="1:8" ht="12.75" customHeight="1" x14ac:dyDescent="0.3">
      <c r="A59" s="124">
        <v>54308</v>
      </c>
      <c r="B59" s="125" t="s">
        <v>56</v>
      </c>
      <c r="C59" s="126">
        <v>500</v>
      </c>
      <c r="D59" s="126">
        <v>264</v>
      </c>
      <c r="E59" s="122">
        <f t="shared" si="4"/>
        <v>764</v>
      </c>
      <c r="F59" s="122">
        <v>264</v>
      </c>
      <c r="G59" s="122">
        <v>0</v>
      </c>
      <c r="H59" s="123">
        <f t="shared" si="5"/>
        <v>500</v>
      </c>
    </row>
    <row r="60" spans="1:8" ht="12.75" customHeight="1" x14ac:dyDescent="0.3">
      <c r="A60" s="124">
        <v>54313</v>
      </c>
      <c r="B60" s="125" t="s">
        <v>57</v>
      </c>
      <c r="C60" s="126">
        <v>17580</v>
      </c>
      <c r="D60" s="126">
        <v>466.44</v>
      </c>
      <c r="E60" s="122">
        <f t="shared" si="4"/>
        <v>18046.439999999999</v>
      </c>
      <c r="F60" s="122">
        <v>12788.44</v>
      </c>
      <c r="G60" s="122">
        <v>0</v>
      </c>
      <c r="H60" s="123">
        <f t="shared" si="5"/>
        <v>5257.9999999999982</v>
      </c>
    </row>
    <row r="61" spans="1:8" ht="12.75" customHeight="1" x14ac:dyDescent="0.3">
      <c r="A61" s="124">
        <v>54314</v>
      </c>
      <c r="B61" s="125" t="s">
        <v>58</v>
      </c>
      <c r="C61" s="126">
        <v>0</v>
      </c>
      <c r="D61" s="126">
        <v>7452.83</v>
      </c>
      <c r="E61" s="122">
        <f t="shared" si="4"/>
        <v>7452.83</v>
      </c>
      <c r="F61" s="122">
        <v>7452.83</v>
      </c>
      <c r="G61" s="122">
        <v>0</v>
      </c>
      <c r="H61" s="123">
        <f t="shared" si="5"/>
        <v>0</v>
      </c>
    </row>
    <row r="62" spans="1:8" ht="12.75" customHeight="1" x14ac:dyDescent="0.3">
      <c r="A62" s="124">
        <v>54316</v>
      </c>
      <c r="B62" s="125" t="s">
        <v>59</v>
      </c>
      <c r="C62" s="126">
        <v>22500</v>
      </c>
      <c r="D62" s="126">
        <v>-5867.86</v>
      </c>
      <c r="E62" s="122">
        <f t="shared" si="4"/>
        <v>16632.14</v>
      </c>
      <c r="F62" s="122">
        <v>16440.14</v>
      </c>
      <c r="G62" s="122">
        <v>0</v>
      </c>
      <c r="H62" s="123">
        <f t="shared" si="5"/>
        <v>192</v>
      </c>
    </row>
    <row r="63" spans="1:8" ht="12.75" customHeight="1" x14ac:dyDescent="0.3">
      <c r="A63" s="124">
        <v>54317</v>
      </c>
      <c r="B63" s="125" t="s">
        <v>60</v>
      </c>
      <c r="C63" s="126">
        <v>600670</v>
      </c>
      <c r="D63" s="126">
        <v>-13341.54</v>
      </c>
      <c r="E63" s="122">
        <f t="shared" si="4"/>
        <v>587328.46</v>
      </c>
      <c r="F63" s="122">
        <v>585064.92000000004</v>
      </c>
      <c r="G63" s="122">
        <v>21.2</v>
      </c>
      <c r="H63" s="123">
        <f t="shared" si="5"/>
        <v>2242.339999999921</v>
      </c>
    </row>
    <row r="64" spans="1:8" ht="12.75" customHeight="1" x14ac:dyDescent="0.3">
      <c r="A64" s="124">
        <v>54399</v>
      </c>
      <c r="B64" s="125" t="s">
        <v>61</v>
      </c>
      <c r="C64" s="126">
        <v>5044880</v>
      </c>
      <c r="D64" s="126">
        <v>-452511.63</v>
      </c>
      <c r="E64" s="122">
        <f t="shared" si="4"/>
        <v>4592368.37</v>
      </c>
      <c r="F64" s="122">
        <v>50258.84</v>
      </c>
      <c r="G64" s="122">
        <v>2165872.4500000002</v>
      </c>
      <c r="H64" s="123">
        <f t="shared" si="5"/>
        <v>2376237.08</v>
      </c>
    </row>
    <row r="65" spans="1:11" ht="12.75" customHeight="1" x14ac:dyDescent="0.3">
      <c r="A65" s="157"/>
      <c r="B65" s="129" t="s">
        <v>44</v>
      </c>
      <c r="C65" s="131">
        <f>SUM(C53:C64)</f>
        <v>5807030</v>
      </c>
      <c r="D65" s="131">
        <f>SUM(D53:D64)</f>
        <v>-349895.78</v>
      </c>
      <c r="E65" s="131">
        <f>SUM(E53:E64)</f>
        <v>5457134.2199999997</v>
      </c>
      <c r="F65" s="131">
        <f>SUM(F53:F64)</f>
        <v>887797.84</v>
      </c>
      <c r="G65" s="131">
        <f>SUM(G53:G64)</f>
        <v>2166012.6500000004</v>
      </c>
      <c r="H65" s="158">
        <f t="shared" si="5"/>
        <v>2403323.7299999995</v>
      </c>
    </row>
    <row r="66" spans="1:11" ht="12.75" customHeight="1" x14ac:dyDescent="0.3">
      <c r="A66" s="124">
        <v>54402</v>
      </c>
      <c r="B66" s="125" t="s">
        <v>62</v>
      </c>
      <c r="C66" s="126">
        <v>6000</v>
      </c>
      <c r="D66" s="126">
        <v>-2442.08</v>
      </c>
      <c r="E66" s="122">
        <f t="shared" si="4"/>
        <v>3557.92</v>
      </c>
      <c r="F66" s="122">
        <v>0</v>
      </c>
      <c r="G66" s="126">
        <v>1457.92</v>
      </c>
      <c r="H66" s="123">
        <f t="shared" si="5"/>
        <v>2100</v>
      </c>
    </row>
    <row r="67" spans="1:11" ht="12.75" customHeight="1" x14ac:dyDescent="0.3">
      <c r="A67" s="124">
        <v>54403</v>
      </c>
      <c r="B67" s="125" t="s">
        <v>63</v>
      </c>
      <c r="C67" s="126">
        <v>11400</v>
      </c>
      <c r="D67" s="126">
        <v>0</v>
      </c>
      <c r="E67" s="122">
        <f t="shared" si="4"/>
        <v>11400</v>
      </c>
      <c r="F67" s="122">
        <v>3957</v>
      </c>
      <c r="G67" s="122">
        <v>2488</v>
      </c>
      <c r="H67" s="123">
        <f t="shared" si="5"/>
        <v>4955</v>
      </c>
    </row>
    <row r="68" spans="1:11" ht="12.75" customHeight="1" x14ac:dyDescent="0.3">
      <c r="A68" s="124">
        <v>54404</v>
      </c>
      <c r="B68" s="125" t="s">
        <v>64</v>
      </c>
      <c r="C68" s="126">
        <v>12000</v>
      </c>
      <c r="D68" s="126">
        <v>-3675.91</v>
      </c>
      <c r="E68" s="122">
        <f t="shared" si="4"/>
        <v>8324.09</v>
      </c>
      <c r="F68" s="122"/>
      <c r="G68" s="122">
        <v>2324.09</v>
      </c>
      <c r="H68" s="123">
        <f t="shared" si="5"/>
        <v>6000</v>
      </c>
    </row>
    <row r="69" spans="1:11" ht="12.75" customHeight="1" x14ac:dyDescent="0.3">
      <c r="A69" s="157"/>
      <c r="B69" s="129" t="s">
        <v>44</v>
      </c>
      <c r="C69" s="131">
        <f>SUM(C66:C68)</f>
        <v>29400</v>
      </c>
      <c r="D69" s="131">
        <f>SUM(D66:D68)</f>
        <v>-6117.99</v>
      </c>
      <c r="E69" s="131">
        <f>SUM(E66:E68)</f>
        <v>23282.010000000002</v>
      </c>
      <c r="F69" s="131">
        <f>SUM(F66:F68)</f>
        <v>3957</v>
      </c>
      <c r="G69" s="131">
        <f>SUM(G66:G68)</f>
        <v>6270.01</v>
      </c>
      <c r="H69" s="158">
        <f t="shared" si="5"/>
        <v>13055.000000000002</v>
      </c>
    </row>
    <row r="70" spans="1:11" ht="12.75" customHeight="1" x14ac:dyDescent="0.3">
      <c r="A70" s="124">
        <v>54505</v>
      </c>
      <c r="B70" s="125" t="s">
        <v>65</v>
      </c>
      <c r="C70" s="126">
        <v>7000</v>
      </c>
      <c r="D70" s="126">
        <v>0</v>
      </c>
      <c r="E70" s="122">
        <f t="shared" si="4"/>
        <v>7000</v>
      </c>
      <c r="F70" s="122">
        <v>2700</v>
      </c>
      <c r="G70" s="122">
        <v>4000</v>
      </c>
      <c r="H70" s="123">
        <f t="shared" si="5"/>
        <v>300</v>
      </c>
    </row>
    <row r="71" spans="1:11" ht="12.75" customHeight="1" x14ac:dyDescent="0.3">
      <c r="A71" s="124">
        <v>54599</v>
      </c>
      <c r="B71" s="125" t="s">
        <v>66</v>
      </c>
      <c r="C71" s="126">
        <v>0</v>
      </c>
      <c r="D71" s="126">
        <v>0</v>
      </c>
      <c r="E71" s="122">
        <f t="shared" si="4"/>
        <v>0</v>
      </c>
      <c r="F71" s="122">
        <v>0</v>
      </c>
      <c r="G71" s="122">
        <v>0</v>
      </c>
      <c r="H71" s="123">
        <f t="shared" si="5"/>
        <v>0</v>
      </c>
    </row>
    <row r="72" spans="1:11" ht="12.75" customHeight="1" thickBot="1" x14ac:dyDescent="0.35">
      <c r="A72" s="159"/>
      <c r="B72" s="160" t="s">
        <v>44</v>
      </c>
      <c r="C72" s="161">
        <f>SUM(C70:C71)</f>
        <v>7000</v>
      </c>
      <c r="D72" s="161">
        <f>SUM(D70:D71)</f>
        <v>0</v>
      </c>
      <c r="E72" s="161">
        <f>SUM(E70:E71)</f>
        <v>7000</v>
      </c>
      <c r="F72" s="161">
        <f>SUM(F70:F71)</f>
        <v>2700</v>
      </c>
      <c r="G72" s="161">
        <f>SUM(G70:G71)</f>
        <v>4000</v>
      </c>
      <c r="H72" s="162">
        <f t="shared" si="5"/>
        <v>300</v>
      </c>
    </row>
    <row r="73" spans="1:11" ht="15" customHeight="1" thickBot="1" x14ac:dyDescent="0.35">
      <c r="A73" s="163"/>
      <c r="B73" s="142" t="s">
        <v>25</v>
      </c>
      <c r="C73" s="143">
        <f>+C72+C69+C65+C52+C43</f>
        <v>6977228</v>
      </c>
      <c r="D73" s="143">
        <f>+D72+D69+D65+D52+D43</f>
        <v>-322050.31</v>
      </c>
      <c r="E73" s="198">
        <f>+E72+E69+E65+E52+E43</f>
        <v>6655177.6900000004</v>
      </c>
      <c r="F73" s="165">
        <f>+F72+F69+F65+F52+F43</f>
        <v>1866227.52</v>
      </c>
      <c r="G73" s="166">
        <f>+G72+G69+G65+G52+G43</f>
        <v>2195343.11</v>
      </c>
      <c r="H73" s="167">
        <f t="shared" si="5"/>
        <v>2593607.06</v>
      </c>
      <c r="J73" s="168"/>
      <c r="K73" s="169"/>
    </row>
    <row r="74" spans="1:11" ht="12.75" customHeight="1" x14ac:dyDescent="0.3">
      <c r="A74" s="120">
        <v>55599</v>
      </c>
      <c r="B74" s="121" t="s">
        <v>67</v>
      </c>
      <c r="C74" s="122">
        <v>4710</v>
      </c>
      <c r="D74" s="122">
        <v>-976.65</v>
      </c>
      <c r="E74" s="122">
        <f t="shared" ref="E74" si="6">C74+D74</f>
        <v>3733.35</v>
      </c>
      <c r="F74" s="122">
        <v>3046.77</v>
      </c>
      <c r="G74" s="122">
        <v>686.58</v>
      </c>
      <c r="H74" s="123">
        <f t="shared" si="5"/>
        <v>-1.1368683772161603E-13</v>
      </c>
    </row>
    <row r="75" spans="1:11" ht="12.75" customHeight="1" x14ac:dyDescent="0.3">
      <c r="A75" s="157"/>
      <c r="B75" s="129" t="s">
        <v>44</v>
      </c>
      <c r="C75" s="131">
        <f>SUM(C74)</f>
        <v>4710</v>
      </c>
      <c r="D75" s="131">
        <f>SUM(D74)</f>
        <v>-976.65</v>
      </c>
      <c r="E75" s="131">
        <f>SUM(E74)</f>
        <v>3733.35</v>
      </c>
      <c r="F75" s="131">
        <f>SUM(F74)</f>
        <v>3046.77</v>
      </c>
      <c r="G75" s="131">
        <f>SUM(G74)</f>
        <v>686.58</v>
      </c>
      <c r="H75" s="158">
        <f t="shared" si="5"/>
        <v>-1.1368683772161603E-13</v>
      </c>
    </row>
    <row r="76" spans="1:11" ht="13.5" customHeight="1" x14ac:dyDescent="0.3">
      <c r="A76" s="124">
        <v>55601</v>
      </c>
      <c r="B76" s="125" t="s">
        <v>68</v>
      </c>
      <c r="C76" s="170">
        <v>40650</v>
      </c>
      <c r="D76" s="126">
        <v>4744.88</v>
      </c>
      <c r="E76" s="122">
        <f t="shared" ref="E76:E78" si="7">C76+D76</f>
        <v>45394.879999999997</v>
      </c>
      <c r="F76" s="122">
        <v>45394.879999999997</v>
      </c>
      <c r="G76" s="122">
        <v>0</v>
      </c>
      <c r="H76" s="123">
        <f t="shared" si="5"/>
        <v>0</v>
      </c>
    </row>
    <row r="77" spans="1:11" ht="13.5" customHeight="1" x14ac:dyDescent="0.3">
      <c r="A77" s="124">
        <v>55602</v>
      </c>
      <c r="B77" s="125" t="s">
        <v>69</v>
      </c>
      <c r="C77" s="170">
        <v>43600</v>
      </c>
      <c r="D77" s="126">
        <v>-1181.03</v>
      </c>
      <c r="E77" s="122">
        <f t="shared" si="7"/>
        <v>42418.97</v>
      </c>
      <c r="F77" s="122">
        <v>42418.97</v>
      </c>
      <c r="G77" s="122">
        <v>0</v>
      </c>
      <c r="H77" s="123">
        <f t="shared" si="5"/>
        <v>0</v>
      </c>
    </row>
    <row r="78" spans="1:11" ht="15" customHeight="1" x14ac:dyDescent="0.3">
      <c r="A78" s="124">
        <v>55603</v>
      </c>
      <c r="B78" s="125" t="s">
        <v>70</v>
      </c>
      <c r="C78" s="170">
        <v>25</v>
      </c>
      <c r="D78" s="126">
        <v>0</v>
      </c>
      <c r="E78" s="122">
        <f t="shared" si="7"/>
        <v>25</v>
      </c>
      <c r="F78" s="122">
        <v>25</v>
      </c>
      <c r="G78" s="126">
        <v>0</v>
      </c>
      <c r="H78" s="123">
        <f t="shared" si="5"/>
        <v>0</v>
      </c>
    </row>
    <row r="79" spans="1:11" ht="12.75" customHeight="1" thickBot="1" x14ac:dyDescent="0.35">
      <c r="A79" s="159"/>
      <c r="B79" s="160" t="s">
        <v>44</v>
      </c>
      <c r="C79" s="161">
        <f>SUM(C76:C78)</f>
        <v>84275</v>
      </c>
      <c r="D79" s="161">
        <f>SUM(D76:D77)</f>
        <v>3563.8500000000004</v>
      </c>
      <c r="E79" s="161">
        <f>SUM(E76:E78)</f>
        <v>87838.85</v>
      </c>
      <c r="F79" s="161">
        <f>SUM(F76:F78)</f>
        <v>87838.85</v>
      </c>
      <c r="G79" s="161">
        <f>SUM(G76:G78)</f>
        <v>0</v>
      </c>
      <c r="H79" s="162">
        <f t="shared" si="5"/>
        <v>0</v>
      </c>
      <c r="I79" s="171"/>
    </row>
    <row r="80" spans="1:11" ht="12.75" customHeight="1" thickBot="1" x14ac:dyDescent="0.35">
      <c r="A80" s="163"/>
      <c r="B80" s="142" t="s">
        <v>25</v>
      </c>
      <c r="C80" s="143">
        <f>+C79+C75</f>
        <v>88985</v>
      </c>
      <c r="D80" s="143">
        <f>+D75+D79</f>
        <v>2587.2000000000003</v>
      </c>
      <c r="E80" s="198">
        <f>+E79+E75</f>
        <v>91572.200000000012</v>
      </c>
      <c r="F80" s="165">
        <f>+F79+F75</f>
        <v>90885.62000000001</v>
      </c>
      <c r="G80" s="166">
        <f>+G75+G79</f>
        <v>686.58</v>
      </c>
      <c r="H80" s="167">
        <f t="shared" si="5"/>
        <v>1.7053025658242404E-12</v>
      </c>
      <c r="I80" s="171"/>
    </row>
    <row r="81" spans="1:9" s="176" customFormat="1" ht="12.75" customHeight="1" x14ac:dyDescent="0.3">
      <c r="A81" s="120">
        <v>56303</v>
      </c>
      <c r="B81" s="121" t="s">
        <v>71</v>
      </c>
      <c r="C81" s="122">
        <v>4000</v>
      </c>
      <c r="D81" s="122">
        <v>0</v>
      </c>
      <c r="E81" s="122">
        <f t="shared" ref="E81:E82" si="8">C81+D81</f>
        <v>4000</v>
      </c>
      <c r="F81" s="122">
        <v>0</v>
      </c>
      <c r="G81" s="122">
        <v>2000</v>
      </c>
      <c r="H81" s="174">
        <f t="shared" si="5"/>
        <v>2000</v>
      </c>
      <c r="I81" s="175"/>
    </row>
    <row r="82" spans="1:9" s="176" customFormat="1" ht="12.75" customHeight="1" x14ac:dyDescent="0.3">
      <c r="A82" s="124">
        <v>56304</v>
      </c>
      <c r="B82" s="125" t="s">
        <v>72</v>
      </c>
      <c r="C82" s="126">
        <v>0</v>
      </c>
      <c r="D82" s="126">
        <v>0</v>
      </c>
      <c r="E82" s="122">
        <f t="shared" si="8"/>
        <v>0</v>
      </c>
      <c r="F82" s="122">
        <v>0</v>
      </c>
      <c r="G82" s="126">
        <v>0</v>
      </c>
      <c r="H82" s="177">
        <f t="shared" si="5"/>
        <v>0</v>
      </c>
      <c r="I82" s="175"/>
    </row>
    <row r="83" spans="1:9" s="176" customFormat="1" ht="12.75" customHeight="1" x14ac:dyDescent="0.3">
      <c r="A83" s="157"/>
      <c r="B83" s="129" t="s">
        <v>44</v>
      </c>
      <c r="C83" s="131">
        <f>C82+C81</f>
        <v>4000</v>
      </c>
      <c r="D83" s="131">
        <f>SUM(D81:D82)</f>
        <v>0</v>
      </c>
      <c r="E83" s="131">
        <f>SUM(E81:E82)</f>
        <v>4000</v>
      </c>
      <c r="F83" s="131">
        <f>SUM(F81:F82)</f>
        <v>0</v>
      </c>
      <c r="G83" s="131">
        <f t="shared" ref="G83:H83" si="9">SUM(G81:G82)</f>
        <v>2000</v>
      </c>
      <c r="H83" s="131">
        <f t="shared" si="9"/>
        <v>2000</v>
      </c>
      <c r="I83" s="175"/>
    </row>
    <row r="84" spans="1:9" s="176" customFormat="1" ht="12.75" customHeight="1" x14ac:dyDescent="0.3">
      <c r="A84" s="124">
        <v>56404</v>
      </c>
      <c r="B84" s="125" t="s">
        <v>73</v>
      </c>
      <c r="C84" s="126">
        <v>5500</v>
      </c>
      <c r="D84" s="126">
        <v>137.65</v>
      </c>
      <c r="E84" s="122">
        <f t="shared" ref="E84" si="10">C84+D84</f>
        <v>5637.65</v>
      </c>
      <c r="F84" s="122">
        <v>5637.65</v>
      </c>
      <c r="G84" s="126">
        <v>0</v>
      </c>
      <c r="H84" s="174">
        <f t="shared" si="5"/>
        <v>0</v>
      </c>
      <c r="I84" s="175"/>
    </row>
    <row r="85" spans="1:9" s="176" customFormat="1" ht="13.5" customHeight="1" thickBot="1" x14ac:dyDescent="0.35">
      <c r="A85" s="159"/>
      <c r="B85" s="160" t="s">
        <v>44</v>
      </c>
      <c r="C85" s="161">
        <f>SUM(C84)</f>
        <v>5500</v>
      </c>
      <c r="D85" s="161">
        <f>SUM(D84)</f>
        <v>137.65</v>
      </c>
      <c r="E85" s="161">
        <f>SUM(E84)</f>
        <v>5637.65</v>
      </c>
      <c r="F85" s="161">
        <f>SUM(F84)</f>
        <v>5637.65</v>
      </c>
      <c r="G85" s="161">
        <f>SUM(G84)</f>
        <v>0</v>
      </c>
      <c r="H85" s="178">
        <f t="shared" si="5"/>
        <v>0</v>
      </c>
      <c r="I85" s="175"/>
    </row>
    <row r="86" spans="1:9" s="176" customFormat="1" ht="15" customHeight="1" thickBot="1" x14ac:dyDescent="0.35">
      <c r="A86" s="163"/>
      <c r="B86" s="142" t="s">
        <v>25</v>
      </c>
      <c r="C86" s="143">
        <f t="shared" ref="C86:G86" si="11">+C83+C85</f>
        <v>9500</v>
      </c>
      <c r="D86" s="143">
        <f t="shared" si="11"/>
        <v>137.65</v>
      </c>
      <c r="E86" s="198">
        <f t="shared" si="11"/>
        <v>9637.65</v>
      </c>
      <c r="F86" s="165">
        <f t="shared" si="11"/>
        <v>5637.65</v>
      </c>
      <c r="G86" s="166">
        <f t="shared" si="11"/>
        <v>2000</v>
      </c>
      <c r="H86" s="167">
        <f t="shared" si="5"/>
        <v>2000</v>
      </c>
      <c r="I86" s="175"/>
    </row>
    <row r="87" spans="1:9" s="176" customFormat="1" ht="12.75" customHeight="1" x14ac:dyDescent="0.3">
      <c r="A87" s="146"/>
      <c r="B87" s="146"/>
      <c r="C87" s="147"/>
      <c r="D87" s="147"/>
      <c r="E87" s="147"/>
      <c r="F87" s="147"/>
      <c r="G87" s="147"/>
      <c r="H87" s="147"/>
      <c r="I87" s="175"/>
    </row>
    <row r="88" spans="1:9" s="176" customFormat="1" ht="12.75" customHeight="1" x14ac:dyDescent="0.3">
      <c r="A88" s="146"/>
      <c r="B88" s="146"/>
      <c r="C88" s="147"/>
      <c r="D88" s="147"/>
      <c r="E88" s="147"/>
      <c r="F88" s="147"/>
      <c r="G88" s="147"/>
      <c r="H88" s="147"/>
      <c r="I88" s="175"/>
    </row>
    <row r="89" spans="1:9" s="176" customFormat="1" ht="12.75" customHeight="1" x14ac:dyDescent="0.3">
      <c r="A89" s="146"/>
      <c r="B89" s="146"/>
      <c r="C89" s="147"/>
      <c r="D89" s="147"/>
      <c r="E89" s="147"/>
      <c r="F89" s="147"/>
      <c r="G89" s="147"/>
      <c r="H89" s="147"/>
      <c r="I89" s="175"/>
    </row>
    <row r="90" spans="1:9" s="176" customFormat="1" ht="12.75" customHeight="1" thickBot="1" x14ac:dyDescent="0.35">
      <c r="A90" s="146"/>
      <c r="B90" s="146"/>
      <c r="C90" s="147"/>
      <c r="D90" s="147"/>
      <c r="E90" s="147"/>
      <c r="F90" s="147"/>
      <c r="G90" s="147"/>
      <c r="H90" s="147"/>
      <c r="I90" s="175"/>
    </row>
    <row r="91" spans="1:9" s="176" customFormat="1" ht="12.75" customHeight="1" thickBot="1" x14ac:dyDescent="0.35">
      <c r="A91" s="113" t="s">
        <v>5</v>
      </c>
      <c r="B91" s="114" t="s">
        <v>6</v>
      </c>
      <c r="C91" s="149" t="s">
        <v>7</v>
      </c>
      <c r="D91" s="115" t="s">
        <v>8</v>
      </c>
      <c r="E91" s="197" t="s">
        <v>45</v>
      </c>
      <c r="F91" s="151" t="s">
        <v>10</v>
      </c>
      <c r="G91" s="152" t="s">
        <v>11</v>
      </c>
      <c r="H91" s="179" t="s">
        <v>12</v>
      </c>
      <c r="I91" s="175"/>
    </row>
    <row r="92" spans="1:9" s="84" customFormat="1" ht="12.75" customHeight="1" x14ac:dyDescent="0.25">
      <c r="A92" s="180">
        <v>61101</v>
      </c>
      <c r="B92" s="181" t="s">
        <v>74</v>
      </c>
      <c r="C92" s="182">
        <v>3060</v>
      </c>
      <c r="D92" s="182">
        <v>6446</v>
      </c>
      <c r="E92" s="122">
        <f t="shared" ref="E92:E100" si="12">C92+D92</f>
        <v>9506</v>
      </c>
      <c r="F92" s="156">
        <v>2985</v>
      </c>
      <c r="G92" s="182">
        <v>0</v>
      </c>
      <c r="H92" s="123">
        <f t="shared" ref="H92:H103" si="13">((E92-F92)-G92)</f>
        <v>6521</v>
      </c>
      <c r="I92" s="83"/>
    </row>
    <row r="93" spans="1:9" s="84" customFormat="1" ht="12.75" customHeight="1" x14ac:dyDescent="0.25">
      <c r="A93" s="157">
        <v>61102</v>
      </c>
      <c r="B93" s="183" t="s">
        <v>75</v>
      </c>
      <c r="C93" s="127">
        <v>6760</v>
      </c>
      <c r="D93" s="127">
        <v>18067.43</v>
      </c>
      <c r="E93" s="122">
        <f t="shared" si="12"/>
        <v>24827.43</v>
      </c>
      <c r="F93" s="122">
        <v>18034.8</v>
      </c>
      <c r="G93" s="127">
        <v>0</v>
      </c>
      <c r="H93" s="123">
        <f t="shared" si="13"/>
        <v>6792.630000000001</v>
      </c>
      <c r="I93" s="83"/>
    </row>
    <row r="94" spans="1:9" s="84" customFormat="1" ht="12.75" customHeight="1" x14ac:dyDescent="0.25">
      <c r="A94" s="157">
        <v>61103</v>
      </c>
      <c r="B94" s="183" t="s">
        <v>76</v>
      </c>
      <c r="C94" s="127">
        <v>500</v>
      </c>
      <c r="D94" s="127">
        <v>-448.31</v>
      </c>
      <c r="E94" s="122">
        <f t="shared" si="12"/>
        <v>51.69</v>
      </c>
      <c r="F94" s="122">
        <v>0</v>
      </c>
      <c r="G94" s="127">
        <v>0</v>
      </c>
      <c r="H94" s="123">
        <f t="shared" si="13"/>
        <v>51.69</v>
      </c>
      <c r="I94" s="83"/>
    </row>
    <row r="95" spans="1:9" s="84" customFormat="1" ht="12.75" customHeight="1" x14ac:dyDescent="0.25">
      <c r="A95" s="157">
        <v>61104</v>
      </c>
      <c r="B95" s="183" t="s">
        <v>77</v>
      </c>
      <c r="C95" s="127">
        <v>16000</v>
      </c>
      <c r="D95" s="127">
        <v>-5200</v>
      </c>
      <c r="E95" s="122">
        <f t="shared" si="12"/>
        <v>10800</v>
      </c>
      <c r="F95" s="122">
        <v>0</v>
      </c>
      <c r="G95" s="127">
        <v>0</v>
      </c>
      <c r="H95" s="123">
        <f t="shared" si="13"/>
        <v>10800</v>
      </c>
      <c r="I95" s="83"/>
    </row>
    <row r="96" spans="1:9" s="84" customFormat="1" ht="12.75" customHeight="1" x14ac:dyDescent="0.25">
      <c r="A96" s="157">
        <v>61105</v>
      </c>
      <c r="B96" s="183" t="s">
        <v>78</v>
      </c>
      <c r="C96" s="127">
        <v>0</v>
      </c>
      <c r="D96" s="127">
        <v>213010</v>
      </c>
      <c r="E96" s="122">
        <f t="shared" si="12"/>
        <v>213010</v>
      </c>
      <c r="F96" s="122">
        <v>0</v>
      </c>
      <c r="G96" s="127">
        <v>0</v>
      </c>
      <c r="H96" s="123">
        <f t="shared" si="13"/>
        <v>213010</v>
      </c>
      <c r="I96" s="83"/>
    </row>
    <row r="97" spans="1:11" s="176" customFormat="1" ht="12.75" customHeight="1" x14ac:dyDescent="0.3">
      <c r="A97" s="124">
        <v>61108</v>
      </c>
      <c r="B97" s="125" t="s">
        <v>41</v>
      </c>
      <c r="C97" s="126">
        <v>1000</v>
      </c>
      <c r="D97" s="126">
        <v>1772.22</v>
      </c>
      <c r="E97" s="122">
        <f t="shared" si="12"/>
        <v>2772.2200000000003</v>
      </c>
      <c r="F97" s="122">
        <v>2772.22</v>
      </c>
      <c r="G97" s="126">
        <v>0</v>
      </c>
      <c r="H97" s="123">
        <f t="shared" si="13"/>
        <v>4.5474735088646412E-13</v>
      </c>
      <c r="I97" s="175"/>
    </row>
    <row r="98" spans="1:11" s="176" customFormat="1" ht="12.75" customHeight="1" x14ac:dyDescent="0.3">
      <c r="A98" s="124">
        <v>61199</v>
      </c>
      <c r="B98" s="125" t="s">
        <v>79</v>
      </c>
      <c r="C98" s="126">
        <v>0</v>
      </c>
      <c r="D98" s="126"/>
      <c r="E98" s="122">
        <f t="shared" si="12"/>
        <v>0</v>
      </c>
      <c r="F98" s="122">
        <v>0</v>
      </c>
      <c r="G98" s="126">
        <v>0</v>
      </c>
      <c r="H98" s="158">
        <f t="shared" si="13"/>
        <v>0</v>
      </c>
      <c r="I98" s="175"/>
    </row>
    <row r="99" spans="1:11" s="176" customFormat="1" ht="13.5" customHeight="1" x14ac:dyDescent="0.3">
      <c r="A99" s="157"/>
      <c r="B99" s="129" t="s">
        <v>44</v>
      </c>
      <c r="C99" s="131">
        <f t="shared" ref="C99:G99" si="14">SUM(C92:C98)</f>
        <v>27320</v>
      </c>
      <c r="D99" s="131">
        <f>SUM(D92:D98)</f>
        <v>233647.34</v>
      </c>
      <c r="E99" s="131">
        <f t="shared" si="14"/>
        <v>260967.34</v>
      </c>
      <c r="F99" s="131">
        <f t="shared" si="14"/>
        <v>23792.02</v>
      </c>
      <c r="G99" s="131">
        <f t="shared" si="14"/>
        <v>0</v>
      </c>
      <c r="H99" s="158">
        <f t="shared" si="13"/>
        <v>237175.32</v>
      </c>
      <c r="I99" s="175"/>
    </row>
    <row r="100" spans="1:11" s="176" customFormat="1" ht="12.75" customHeight="1" x14ac:dyDescent="0.3">
      <c r="A100" s="124">
        <v>61403</v>
      </c>
      <c r="B100" s="125" t="s">
        <v>80</v>
      </c>
      <c r="C100" s="126">
        <v>9235</v>
      </c>
      <c r="D100" s="126">
        <v>778.66</v>
      </c>
      <c r="E100" s="122">
        <f t="shared" si="12"/>
        <v>10013.66</v>
      </c>
      <c r="F100" s="126">
        <v>10013.66</v>
      </c>
      <c r="G100" s="126">
        <v>0</v>
      </c>
      <c r="H100" s="123">
        <f t="shared" si="13"/>
        <v>0</v>
      </c>
      <c r="I100" s="175"/>
    </row>
    <row r="101" spans="1:11" s="176" customFormat="1" ht="12.75" customHeight="1" thickBot="1" x14ac:dyDescent="0.35">
      <c r="A101" s="159"/>
      <c r="B101" s="160" t="s">
        <v>44</v>
      </c>
      <c r="C101" s="161">
        <f>SUM(C100)</f>
        <v>9235</v>
      </c>
      <c r="D101" s="161">
        <f>SUM(D100)</f>
        <v>778.66</v>
      </c>
      <c r="E101" s="161">
        <f>SUM(E100)</f>
        <v>10013.66</v>
      </c>
      <c r="F101" s="184">
        <f>SUM(F100)</f>
        <v>10013.66</v>
      </c>
      <c r="G101" s="184">
        <f>SUM(G100)</f>
        <v>0</v>
      </c>
      <c r="H101" s="162">
        <f t="shared" si="13"/>
        <v>0</v>
      </c>
      <c r="I101" s="175"/>
    </row>
    <row r="102" spans="1:11" s="176" customFormat="1" ht="14.25" customHeight="1" thickBot="1" x14ac:dyDescent="0.35">
      <c r="A102" s="163"/>
      <c r="B102" s="142" t="s">
        <v>25</v>
      </c>
      <c r="C102" s="143">
        <f>+C99+C101</f>
        <v>36555</v>
      </c>
      <c r="D102" s="143">
        <f>+D101+D99</f>
        <v>234426</v>
      </c>
      <c r="E102" s="198">
        <f>+E101+E99</f>
        <v>270981</v>
      </c>
      <c r="F102" s="165">
        <f>+F101+F99</f>
        <v>33805.68</v>
      </c>
      <c r="G102" s="166">
        <f>SUM(G101+G99)</f>
        <v>0</v>
      </c>
      <c r="H102" s="167">
        <f t="shared" si="13"/>
        <v>237175.32</v>
      </c>
      <c r="I102" s="175"/>
    </row>
    <row r="103" spans="1:11" ht="15" customHeight="1" thickBot="1" x14ac:dyDescent="0.35">
      <c r="A103" s="163"/>
      <c r="B103" s="142" t="s">
        <v>81</v>
      </c>
      <c r="C103" s="188">
        <f>+C102+C86+C80+C73+C24</f>
        <v>15421418</v>
      </c>
      <c r="D103" s="143">
        <f>+D102+D86+D80+D73+D24</f>
        <v>0</v>
      </c>
      <c r="E103" s="198">
        <f>+E24+E73+E80+E102+E86</f>
        <v>15421418.000000002</v>
      </c>
      <c r="F103" s="165">
        <f>+F24+F73+F80+F102+F86</f>
        <v>6326027.9800000014</v>
      </c>
      <c r="G103" s="166">
        <f>+G24+G73+G80+G86+G102</f>
        <v>2386902.46</v>
      </c>
      <c r="H103" s="167">
        <f t="shared" si="13"/>
        <v>6708487.5599999996</v>
      </c>
      <c r="I103" s="171"/>
      <c r="J103" s="137"/>
      <c r="K103" s="137"/>
    </row>
    <row r="104" spans="1:11" ht="12.75" customHeight="1" x14ac:dyDescent="0.3">
      <c r="C104" s="189"/>
      <c r="D104" s="189"/>
      <c r="E104" s="189"/>
      <c r="F104" s="189"/>
      <c r="G104" s="189"/>
      <c r="H104" s="171"/>
      <c r="I104" s="171"/>
      <c r="J104" s="137"/>
    </row>
    <row r="105" spans="1:11" ht="12.75" customHeight="1" x14ac:dyDescent="0.3">
      <c r="C105" s="189"/>
      <c r="D105" s="189"/>
      <c r="E105" s="189"/>
      <c r="F105" s="189"/>
      <c r="G105" s="189"/>
      <c r="H105" s="171"/>
      <c r="I105" s="171"/>
    </row>
    <row r="106" spans="1:11" ht="12.75" customHeight="1" x14ac:dyDescent="0.3">
      <c r="C106" s="189"/>
      <c r="D106" s="189"/>
      <c r="E106" s="189"/>
      <c r="F106" s="189"/>
      <c r="G106" s="169"/>
      <c r="H106" s="171"/>
      <c r="I106" s="171"/>
    </row>
    <row r="107" spans="1:11" ht="12.75" customHeight="1" x14ac:dyDescent="0.3">
      <c r="C107" s="189"/>
      <c r="D107" s="189"/>
      <c r="E107" s="189"/>
      <c r="F107" s="189"/>
      <c r="H107" s="103"/>
      <c r="I107" s="171"/>
    </row>
    <row r="108" spans="1:11" ht="12.75" customHeight="1" x14ac:dyDescent="0.3">
      <c r="C108" s="189"/>
      <c r="D108" s="189"/>
      <c r="E108" s="189"/>
      <c r="F108" s="189"/>
      <c r="H108" s="171"/>
      <c r="I108" s="171"/>
    </row>
    <row r="109" spans="1:11" ht="12.75" customHeight="1" x14ac:dyDescent="0.3">
      <c r="C109" s="189"/>
      <c r="D109" s="189"/>
      <c r="E109" s="189"/>
      <c r="F109" s="189"/>
      <c r="G109" s="189"/>
      <c r="H109" s="171"/>
      <c r="I109" s="171"/>
    </row>
    <row r="110" spans="1:11" ht="12.75" customHeight="1" x14ac:dyDescent="0.3">
      <c r="C110" s="189"/>
      <c r="D110" s="189"/>
      <c r="E110" s="189"/>
      <c r="F110" s="189"/>
      <c r="G110" s="189"/>
      <c r="H110" s="171"/>
      <c r="I110" s="171"/>
    </row>
    <row r="111" spans="1:11" ht="12.75" customHeight="1" x14ac:dyDescent="0.3">
      <c r="C111" s="189"/>
      <c r="D111" s="189"/>
      <c r="E111" s="189"/>
      <c r="F111" s="189"/>
      <c r="G111" s="189"/>
      <c r="J111" s="171"/>
    </row>
    <row r="112" spans="1:11" ht="12.75" customHeight="1" x14ac:dyDescent="0.3">
      <c r="C112" s="189"/>
      <c r="D112" s="189"/>
      <c r="E112" s="189"/>
      <c r="F112" s="189"/>
      <c r="G112" s="189"/>
    </row>
    <row r="113" spans="3:8" ht="12.75" customHeight="1" x14ac:dyDescent="0.3">
      <c r="C113" s="190"/>
      <c r="D113" s="190"/>
      <c r="E113" s="190"/>
      <c r="F113" s="190"/>
      <c r="G113" s="190"/>
      <c r="H113" s="190"/>
    </row>
    <row r="114" spans="3:8" ht="12.75" customHeight="1" x14ac:dyDescent="0.3">
      <c r="C114" s="105"/>
      <c r="D114" s="105"/>
      <c r="E114" s="105"/>
      <c r="F114" s="105"/>
      <c r="G114" s="105"/>
      <c r="H114" s="105"/>
    </row>
  </sheetData>
  <mergeCells count="6">
    <mergeCell ref="A8:H8"/>
    <mergeCell ref="B2:H2"/>
    <mergeCell ref="B3:H3"/>
    <mergeCell ref="B4:H4"/>
    <mergeCell ref="A6:H6"/>
    <mergeCell ref="A7:H7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topLeftCell="A85" workbookViewId="0">
      <selection activeCell="J105" sqref="J105"/>
    </sheetView>
  </sheetViews>
  <sheetFormatPr baseColWidth="10" defaultRowHeight="12.75" customHeight="1" x14ac:dyDescent="0.3"/>
  <cols>
    <col min="1" max="1" width="7" customWidth="1"/>
    <col min="2" max="2" width="32.33203125" customWidth="1"/>
    <col min="3" max="3" width="15.6640625" customWidth="1"/>
    <col min="4" max="4" width="13.109375" customWidth="1"/>
    <col min="5" max="5" width="14.6640625" customWidth="1"/>
    <col min="6" max="6" width="15" customWidth="1"/>
    <col min="7" max="7" width="14.109375" customWidth="1"/>
    <col min="8" max="8" width="14.6640625" customWidth="1"/>
    <col min="9" max="9" width="12.88671875" bestFit="1" customWidth="1"/>
    <col min="10" max="10" width="12.33203125" bestFit="1" customWidth="1"/>
    <col min="11" max="11" width="13.33203125" bestFit="1" customWidth="1"/>
  </cols>
  <sheetData>
    <row r="2" spans="1:9" ht="18" customHeight="1" x14ac:dyDescent="0.3">
      <c r="A2" s="1"/>
      <c r="B2" s="200" t="s">
        <v>0</v>
      </c>
      <c r="C2" s="200"/>
      <c r="D2" s="200"/>
      <c r="E2" s="200"/>
      <c r="F2" s="200"/>
      <c r="G2" s="200"/>
      <c r="H2" s="200"/>
      <c r="I2" s="110"/>
    </row>
    <row r="3" spans="1:9" ht="16.5" customHeight="1" x14ac:dyDescent="0.3">
      <c r="A3" s="1"/>
      <c r="B3" s="200" t="s">
        <v>1</v>
      </c>
      <c r="C3" s="200"/>
      <c r="D3" s="200"/>
      <c r="E3" s="200"/>
      <c r="F3" s="200"/>
      <c r="G3" s="200"/>
      <c r="H3" s="200"/>
      <c r="I3" s="1"/>
    </row>
    <row r="4" spans="1:9" ht="16.5" customHeight="1" x14ac:dyDescent="0.3">
      <c r="A4" s="111"/>
      <c r="B4" s="202" t="s">
        <v>2</v>
      </c>
      <c r="C4" s="202"/>
      <c r="D4" s="202"/>
      <c r="E4" s="202"/>
      <c r="F4" s="202"/>
      <c r="G4" s="202"/>
      <c r="H4" s="202"/>
      <c r="I4" s="1"/>
    </row>
    <row r="5" spans="1:9" ht="12.75" customHeight="1" x14ac:dyDescent="0.3">
      <c r="A5" s="111"/>
      <c r="B5" s="112"/>
      <c r="C5" s="112"/>
      <c r="D5" s="112"/>
      <c r="E5" s="112"/>
      <c r="F5" s="112"/>
      <c r="G5" s="112"/>
      <c r="H5" s="111"/>
      <c r="I5" s="1"/>
    </row>
    <row r="6" spans="1:9" ht="12.75" customHeight="1" x14ac:dyDescent="0.3">
      <c r="A6" s="202" t="s">
        <v>3</v>
      </c>
      <c r="B6" s="202"/>
      <c r="C6" s="202"/>
      <c r="D6" s="202"/>
      <c r="E6" s="202"/>
      <c r="F6" s="202"/>
      <c r="G6" s="202"/>
      <c r="H6" s="202"/>
      <c r="I6" s="1"/>
    </row>
    <row r="7" spans="1:9" ht="12.75" customHeight="1" x14ac:dyDescent="0.3">
      <c r="A7" s="202" t="s">
        <v>88</v>
      </c>
      <c r="B7" s="202"/>
      <c r="C7" s="202"/>
      <c r="D7" s="202"/>
      <c r="E7" s="202"/>
      <c r="F7" s="202"/>
      <c r="G7" s="202"/>
      <c r="H7" s="202"/>
      <c r="I7" s="1"/>
    </row>
    <row r="8" spans="1:9" ht="12.75" customHeight="1" thickBot="1" x14ac:dyDescent="0.35">
      <c r="A8" s="202"/>
      <c r="B8" s="202"/>
      <c r="C8" s="202"/>
      <c r="D8" s="202"/>
      <c r="E8" s="202"/>
      <c r="F8" s="202"/>
      <c r="G8" s="202"/>
      <c r="H8" s="202"/>
      <c r="I8" s="1"/>
    </row>
    <row r="9" spans="1:9" s="14" customFormat="1" ht="17.25" customHeight="1" thickBot="1" x14ac:dyDescent="0.3">
      <c r="A9" s="113" t="s">
        <v>5</v>
      </c>
      <c r="B9" s="114" t="s">
        <v>6</v>
      </c>
      <c r="C9" s="115" t="s">
        <v>7</v>
      </c>
      <c r="D9" s="115" t="s">
        <v>8</v>
      </c>
      <c r="E9" s="195" t="s">
        <v>9</v>
      </c>
      <c r="F9" s="117" t="s">
        <v>10</v>
      </c>
      <c r="G9" s="118" t="s">
        <v>11</v>
      </c>
      <c r="H9" s="119" t="s">
        <v>12</v>
      </c>
    </row>
    <row r="10" spans="1:9" ht="12.75" customHeight="1" x14ac:dyDescent="0.3">
      <c r="A10" s="120">
        <v>51101</v>
      </c>
      <c r="B10" s="121" t="s">
        <v>13</v>
      </c>
      <c r="C10" s="122">
        <v>4811380</v>
      </c>
      <c r="D10" s="122">
        <v>-67684.91</v>
      </c>
      <c r="E10" s="122">
        <f t="shared" ref="E10:E42" si="0">C10+D10</f>
        <v>4743695.09</v>
      </c>
      <c r="F10" s="122">
        <v>3079751.1</v>
      </c>
      <c r="G10" s="122">
        <v>80919.11</v>
      </c>
      <c r="H10" s="123">
        <f>((E10-F10)-G10)</f>
        <v>1583024.8799999997</v>
      </c>
    </row>
    <row r="11" spans="1:9" ht="12.75" customHeight="1" x14ac:dyDescent="0.3">
      <c r="A11" s="124">
        <v>51103</v>
      </c>
      <c r="B11" s="125" t="s">
        <v>14</v>
      </c>
      <c r="C11" s="126">
        <v>177945</v>
      </c>
      <c r="D11" s="122">
        <v>-2737.56</v>
      </c>
      <c r="E11" s="122">
        <f t="shared" si="0"/>
        <v>175207.44</v>
      </c>
      <c r="F11" s="122">
        <v>0</v>
      </c>
      <c r="G11" s="122">
        <v>0</v>
      </c>
      <c r="H11" s="123">
        <f t="shared" ref="H11:H42" si="1">((E11-F11)-G11)</f>
        <v>175207.44</v>
      </c>
    </row>
    <row r="12" spans="1:9" ht="12.75" customHeight="1" x14ac:dyDescent="0.3">
      <c r="A12" s="124">
        <v>51107</v>
      </c>
      <c r="B12" s="125" t="s">
        <v>15</v>
      </c>
      <c r="C12" s="126">
        <v>503750</v>
      </c>
      <c r="D12" s="126">
        <v>-9300</v>
      </c>
      <c r="E12" s="122">
        <f t="shared" si="0"/>
        <v>494450</v>
      </c>
      <c r="F12" s="122">
        <v>111600</v>
      </c>
      <c r="G12" s="122">
        <v>1350</v>
      </c>
      <c r="H12" s="123">
        <f t="shared" si="1"/>
        <v>381500</v>
      </c>
    </row>
    <row r="13" spans="1:9" ht="12.75" customHeight="1" x14ac:dyDescent="0.3">
      <c r="A13" s="124">
        <v>51201</v>
      </c>
      <c r="B13" s="125" t="s">
        <v>16</v>
      </c>
      <c r="C13" s="126">
        <v>1597065</v>
      </c>
      <c r="D13" s="127">
        <v>124215.21</v>
      </c>
      <c r="E13" s="122">
        <f t="shared" si="0"/>
        <v>1721280.21</v>
      </c>
      <c r="F13" s="122">
        <v>1068221.1499999999</v>
      </c>
      <c r="G13" s="122">
        <v>55869.66</v>
      </c>
      <c r="H13" s="123">
        <f t="shared" si="1"/>
        <v>597189.4</v>
      </c>
    </row>
    <row r="14" spans="1:9" ht="12.75" customHeight="1" x14ac:dyDescent="0.3">
      <c r="A14" s="124">
        <v>51203</v>
      </c>
      <c r="B14" s="125" t="s">
        <v>14</v>
      </c>
      <c r="C14" s="126">
        <v>48830</v>
      </c>
      <c r="D14" s="126">
        <v>6387.64</v>
      </c>
      <c r="E14" s="122">
        <f t="shared" si="0"/>
        <v>55217.64</v>
      </c>
      <c r="F14" s="122">
        <v>0</v>
      </c>
      <c r="G14" s="122">
        <v>0</v>
      </c>
      <c r="H14" s="123">
        <f t="shared" si="1"/>
        <v>55217.64</v>
      </c>
    </row>
    <row r="15" spans="1:9" ht="12.75" customHeight="1" x14ac:dyDescent="0.3">
      <c r="A15" s="124">
        <v>51207</v>
      </c>
      <c r="B15" s="125" t="s">
        <v>15</v>
      </c>
      <c r="C15" s="126">
        <v>139100</v>
      </c>
      <c r="D15" s="126">
        <v>15250</v>
      </c>
      <c r="E15" s="122">
        <f t="shared" si="0"/>
        <v>154350</v>
      </c>
      <c r="F15" s="122">
        <v>32450</v>
      </c>
      <c r="G15" s="122">
        <v>900</v>
      </c>
      <c r="H15" s="123">
        <f t="shared" si="1"/>
        <v>121000</v>
      </c>
    </row>
    <row r="16" spans="1:9" ht="12.75" customHeight="1" x14ac:dyDescent="0.3">
      <c r="A16" s="124">
        <v>51401</v>
      </c>
      <c r="B16" s="125" t="s">
        <v>17</v>
      </c>
      <c r="C16" s="126">
        <v>319345</v>
      </c>
      <c r="D16" s="126">
        <v>-6188.26</v>
      </c>
      <c r="E16" s="122">
        <f t="shared" si="0"/>
        <v>313156.74</v>
      </c>
      <c r="F16" s="122">
        <v>181165.59</v>
      </c>
      <c r="G16" s="122">
        <v>27040.43</v>
      </c>
      <c r="H16" s="123">
        <f t="shared" si="1"/>
        <v>104950.72</v>
      </c>
    </row>
    <row r="17" spans="1:11" ht="12.75" customHeight="1" x14ac:dyDescent="0.3">
      <c r="A17" s="124">
        <v>51402</v>
      </c>
      <c r="B17" s="125" t="s">
        <v>18</v>
      </c>
      <c r="C17" s="126">
        <v>89575</v>
      </c>
      <c r="D17" s="126">
        <v>8279.89</v>
      </c>
      <c r="E17" s="122">
        <f t="shared" si="0"/>
        <v>97854.89</v>
      </c>
      <c r="F17" s="122">
        <v>56965.45</v>
      </c>
      <c r="G17" s="122">
        <v>6900.48</v>
      </c>
      <c r="H17" s="123">
        <f t="shared" si="1"/>
        <v>33988.960000000006</v>
      </c>
    </row>
    <row r="18" spans="1:11" ht="12.75" customHeight="1" x14ac:dyDescent="0.3">
      <c r="A18" s="124">
        <v>51501</v>
      </c>
      <c r="B18" s="125" t="s">
        <v>19</v>
      </c>
      <c r="C18" s="126">
        <v>358510</v>
      </c>
      <c r="D18" s="126">
        <v>-6920.56</v>
      </c>
      <c r="E18" s="122">
        <f t="shared" si="0"/>
        <v>351589.44</v>
      </c>
      <c r="F18" s="122">
        <v>202662.39999999999</v>
      </c>
      <c r="G18" s="122">
        <v>31033.32</v>
      </c>
      <c r="H18" s="123">
        <f t="shared" si="1"/>
        <v>117893.72</v>
      </c>
    </row>
    <row r="19" spans="1:11" ht="12.75" customHeight="1" x14ac:dyDescent="0.3">
      <c r="A19" s="124">
        <v>51502</v>
      </c>
      <c r="B19" s="125" t="s">
        <v>20</v>
      </c>
      <c r="C19" s="126">
        <v>123775</v>
      </c>
      <c r="D19" s="126">
        <v>8930.24</v>
      </c>
      <c r="E19" s="122">
        <f t="shared" si="0"/>
        <v>132705.24</v>
      </c>
      <c r="F19" s="122">
        <v>76431.12</v>
      </c>
      <c r="G19" s="122">
        <v>10441.08</v>
      </c>
      <c r="H19" s="123">
        <f t="shared" si="1"/>
        <v>45833.039999999994</v>
      </c>
    </row>
    <row r="20" spans="1:11" ht="12.75" customHeight="1" x14ac:dyDescent="0.3">
      <c r="A20" s="124">
        <v>51601</v>
      </c>
      <c r="B20" s="125" t="s">
        <v>21</v>
      </c>
      <c r="C20" s="126">
        <v>46630</v>
      </c>
      <c r="D20" s="126">
        <v>0</v>
      </c>
      <c r="E20" s="122">
        <f t="shared" si="0"/>
        <v>46630</v>
      </c>
      <c r="F20" s="122">
        <v>29965.75</v>
      </c>
      <c r="G20" s="122">
        <v>1120.8900000000001</v>
      </c>
      <c r="H20" s="123">
        <f t="shared" si="1"/>
        <v>15543.36</v>
      </c>
    </row>
    <row r="21" spans="1:11" ht="12.75" customHeight="1" x14ac:dyDescent="0.3">
      <c r="A21" s="124">
        <v>51701</v>
      </c>
      <c r="B21" s="125" t="s">
        <v>22</v>
      </c>
      <c r="C21" s="126">
        <v>29420</v>
      </c>
      <c r="D21" s="126">
        <v>0</v>
      </c>
      <c r="E21" s="122">
        <f t="shared" si="0"/>
        <v>29420</v>
      </c>
      <c r="F21" s="122">
        <v>29413</v>
      </c>
      <c r="G21" s="122">
        <v>7</v>
      </c>
      <c r="H21" s="123">
        <f t="shared" si="1"/>
        <v>0</v>
      </c>
    </row>
    <row r="22" spans="1:11" ht="12.75" customHeight="1" x14ac:dyDescent="0.3">
      <c r="A22" s="124">
        <v>51702</v>
      </c>
      <c r="B22" s="125" t="s">
        <v>23</v>
      </c>
      <c r="C22" s="126">
        <v>4075</v>
      </c>
      <c r="D22" s="126">
        <v>14667.77</v>
      </c>
      <c r="E22" s="122">
        <f t="shared" si="0"/>
        <v>18742.77</v>
      </c>
      <c r="F22" s="122">
        <v>18738.73</v>
      </c>
      <c r="G22" s="122">
        <v>4.04</v>
      </c>
      <c r="H22" s="123">
        <f t="shared" si="1"/>
        <v>8.730793865652231E-13</v>
      </c>
    </row>
    <row r="23" spans="1:11" ht="12.75" customHeight="1" x14ac:dyDescent="0.3">
      <c r="A23" s="124">
        <v>51903</v>
      </c>
      <c r="B23" s="125" t="s">
        <v>24</v>
      </c>
      <c r="C23" s="126">
        <v>59750</v>
      </c>
      <c r="D23" s="126">
        <v>0</v>
      </c>
      <c r="E23" s="122">
        <f t="shared" si="0"/>
        <v>59750</v>
      </c>
      <c r="F23" s="122">
        <v>32655.919999999998</v>
      </c>
      <c r="G23" s="122">
        <v>10744.08</v>
      </c>
      <c r="H23" s="123">
        <f t="shared" si="1"/>
        <v>16350.000000000002</v>
      </c>
    </row>
    <row r="24" spans="1:11" ht="12.75" customHeight="1" x14ac:dyDescent="0.3">
      <c r="A24" s="128"/>
      <c r="B24" s="129" t="s">
        <v>25</v>
      </c>
      <c r="C24" s="130">
        <f>SUM(C10:C23)</f>
        <v>8309150</v>
      </c>
      <c r="D24" s="131">
        <f t="shared" ref="D24:H24" si="2">SUM(D10:D23)</f>
        <v>84899.460000000021</v>
      </c>
      <c r="E24" s="196">
        <f t="shared" si="2"/>
        <v>8394049.4600000009</v>
      </c>
      <c r="F24" s="133">
        <f t="shared" si="2"/>
        <v>4920020.2100000009</v>
      </c>
      <c r="G24" s="134">
        <f t="shared" si="2"/>
        <v>226330.09000000003</v>
      </c>
      <c r="H24" s="135">
        <f t="shared" si="2"/>
        <v>3247699.1599999997</v>
      </c>
    </row>
    <row r="25" spans="1:11" ht="12.75" customHeight="1" x14ac:dyDescent="0.3">
      <c r="A25" s="124">
        <v>54101</v>
      </c>
      <c r="B25" s="125" t="s">
        <v>26</v>
      </c>
      <c r="C25" s="126">
        <v>36010</v>
      </c>
      <c r="D25" s="126">
        <v>-10289.68</v>
      </c>
      <c r="E25" s="122">
        <f t="shared" si="0"/>
        <v>25720.32</v>
      </c>
      <c r="F25" s="122">
        <v>23570.02</v>
      </c>
      <c r="G25" s="122">
        <v>0.5</v>
      </c>
      <c r="H25" s="123">
        <f t="shared" si="1"/>
        <v>2149.7999999999993</v>
      </c>
    </row>
    <row r="26" spans="1:11" ht="12.75" customHeight="1" x14ac:dyDescent="0.3">
      <c r="A26" s="124">
        <v>54103</v>
      </c>
      <c r="B26" s="125" t="s">
        <v>27</v>
      </c>
      <c r="C26" s="126">
        <v>1000</v>
      </c>
      <c r="D26" s="126">
        <v>-358.57</v>
      </c>
      <c r="E26" s="122">
        <f t="shared" si="0"/>
        <v>641.43000000000006</v>
      </c>
      <c r="F26" s="122">
        <v>41.43</v>
      </c>
      <c r="G26" s="122">
        <v>0</v>
      </c>
      <c r="H26" s="123">
        <f t="shared" si="1"/>
        <v>600.00000000000011</v>
      </c>
    </row>
    <row r="27" spans="1:11" ht="12.75" customHeight="1" x14ac:dyDescent="0.3">
      <c r="A27" s="124">
        <v>54104</v>
      </c>
      <c r="B27" s="125" t="s">
        <v>28</v>
      </c>
      <c r="C27" s="126">
        <v>24090</v>
      </c>
      <c r="D27" s="126">
        <v>59569.82</v>
      </c>
      <c r="E27" s="122">
        <f t="shared" si="0"/>
        <v>83659.820000000007</v>
      </c>
      <c r="F27" s="122">
        <v>77734.52</v>
      </c>
      <c r="G27" s="122">
        <v>0.3</v>
      </c>
      <c r="H27" s="123">
        <f t="shared" si="1"/>
        <v>5925.0000000000027</v>
      </c>
    </row>
    <row r="28" spans="1:11" ht="12.75" customHeight="1" x14ac:dyDescent="0.3">
      <c r="A28" s="124">
        <v>54105</v>
      </c>
      <c r="B28" s="125" t="s">
        <v>29</v>
      </c>
      <c r="C28" s="126">
        <v>22400</v>
      </c>
      <c r="D28" s="126">
        <v>4278.2</v>
      </c>
      <c r="E28" s="122">
        <f t="shared" si="0"/>
        <v>26678.2</v>
      </c>
      <c r="F28" s="122">
        <v>20678.7</v>
      </c>
      <c r="G28" s="122">
        <v>159.5</v>
      </c>
      <c r="H28" s="123">
        <f t="shared" si="1"/>
        <v>5840</v>
      </c>
      <c r="K28" s="136"/>
    </row>
    <row r="29" spans="1:11" ht="12.75" customHeight="1" x14ac:dyDescent="0.3">
      <c r="A29" s="124">
        <v>54106</v>
      </c>
      <c r="B29" s="125" t="s">
        <v>30</v>
      </c>
      <c r="C29" s="126">
        <v>425</v>
      </c>
      <c r="D29" s="126">
        <v>386.4</v>
      </c>
      <c r="E29" s="122">
        <f t="shared" si="0"/>
        <v>811.4</v>
      </c>
      <c r="F29" s="122">
        <v>811.4</v>
      </c>
      <c r="G29" s="122">
        <v>0</v>
      </c>
      <c r="H29" s="123">
        <f t="shared" si="1"/>
        <v>0</v>
      </c>
    </row>
    <row r="30" spans="1:11" ht="12.75" customHeight="1" x14ac:dyDescent="0.3">
      <c r="A30" s="124">
        <v>54107</v>
      </c>
      <c r="B30" s="125" t="s">
        <v>31</v>
      </c>
      <c r="C30" s="126">
        <v>21370</v>
      </c>
      <c r="D30" s="126">
        <v>-3392.87</v>
      </c>
      <c r="E30" s="122">
        <f t="shared" si="0"/>
        <v>17977.13</v>
      </c>
      <c r="F30" s="122">
        <v>13935.29</v>
      </c>
      <c r="G30" s="122">
        <v>771.84</v>
      </c>
      <c r="H30" s="123">
        <f t="shared" si="1"/>
        <v>3270</v>
      </c>
    </row>
    <row r="31" spans="1:11" ht="12.75" customHeight="1" x14ac:dyDescent="0.3">
      <c r="A31" s="124">
        <v>54108</v>
      </c>
      <c r="B31" s="125" t="s">
        <v>32</v>
      </c>
      <c r="C31" s="126">
        <v>17815</v>
      </c>
      <c r="D31" s="126">
        <v>-1953.09</v>
      </c>
      <c r="E31" s="122">
        <f t="shared" si="0"/>
        <v>15861.91</v>
      </c>
      <c r="F31" s="122">
        <v>8039.91</v>
      </c>
      <c r="G31" s="122">
        <v>0</v>
      </c>
      <c r="H31" s="123">
        <f t="shared" si="1"/>
        <v>7822</v>
      </c>
    </row>
    <row r="32" spans="1:11" ht="12.75" customHeight="1" x14ac:dyDescent="0.3">
      <c r="A32" s="124">
        <v>54109</v>
      </c>
      <c r="B32" s="125" t="s">
        <v>33</v>
      </c>
      <c r="C32" s="126">
        <v>7140</v>
      </c>
      <c r="D32" s="126">
        <v>-2865.28</v>
      </c>
      <c r="E32" s="122">
        <f t="shared" si="0"/>
        <v>4274.7199999999993</v>
      </c>
      <c r="F32" s="122">
        <v>1875.48</v>
      </c>
      <c r="G32" s="122">
        <v>0</v>
      </c>
      <c r="H32" s="123">
        <f t="shared" si="1"/>
        <v>2399.2399999999993</v>
      </c>
    </row>
    <row r="33" spans="1:12" ht="12.75" customHeight="1" x14ac:dyDescent="0.3">
      <c r="A33" s="124">
        <v>54110</v>
      </c>
      <c r="B33" s="125" t="s">
        <v>34</v>
      </c>
      <c r="C33" s="126">
        <v>51265</v>
      </c>
      <c r="D33" s="126">
        <v>-332.79</v>
      </c>
      <c r="E33" s="122">
        <f t="shared" si="0"/>
        <v>50932.21</v>
      </c>
      <c r="F33" s="122">
        <v>50929.91</v>
      </c>
      <c r="G33" s="122">
        <v>2.2999999999999998</v>
      </c>
      <c r="H33" s="123">
        <f t="shared" si="1"/>
        <v>-4.3653969328261155E-12</v>
      </c>
    </row>
    <row r="34" spans="1:12" ht="12.75" customHeight="1" x14ac:dyDescent="0.3">
      <c r="A34" s="124">
        <v>54111</v>
      </c>
      <c r="B34" s="125" t="s">
        <v>35</v>
      </c>
      <c r="C34" s="126">
        <v>500</v>
      </c>
      <c r="D34" s="126">
        <v>-100</v>
      </c>
      <c r="E34" s="122">
        <f t="shared" si="0"/>
        <v>400</v>
      </c>
      <c r="F34" s="122">
        <v>183.34</v>
      </c>
      <c r="G34" s="122">
        <v>16.66</v>
      </c>
      <c r="H34" s="123">
        <f t="shared" si="1"/>
        <v>200</v>
      </c>
      <c r="L34" s="137"/>
    </row>
    <row r="35" spans="1:12" ht="12.75" customHeight="1" x14ac:dyDescent="0.3">
      <c r="A35" s="124">
        <v>54112</v>
      </c>
      <c r="B35" s="125" t="s">
        <v>36</v>
      </c>
      <c r="C35" s="126">
        <v>2500</v>
      </c>
      <c r="D35" s="126">
        <v>4.6100000000000003</v>
      </c>
      <c r="E35" s="122">
        <f t="shared" si="0"/>
        <v>2504.61</v>
      </c>
      <c r="F35" s="122">
        <v>625.14</v>
      </c>
      <c r="G35" s="122">
        <v>629.47</v>
      </c>
      <c r="H35" s="123">
        <f t="shared" si="1"/>
        <v>1250.0000000000002</v>
      </c>
      <c r="L35" s="137"/>
    </row>
    <row r="36" spans="1:12" ht="12.75" customHeight="1" x14ac:dyDescent="0.3">
      <c r="A36" s="124">
        <v>54113</v>
      </c>
      <c r="B36" s="125" t="s">
        <v>37</v>
      </c>
      <c r="C36" s="126">
        <v>1060</v>
      </c>
      <c r="D36" s="126">
        <v>11480.15</v>
      </c>
      <c r="E36" s="122">
        <f t="shared" si="0"/>
        <v>12540.15</v>
      </c>
      <c r="F36" s="122">
        <v>12260</v>
      </c>
      <c r="G36" s="122">
        <v>0.15</v>
      </c>
      <c r="H36" s="123">
        <f t="shared" si="1"/>
        <v>279.99999999999966</v>
      </c>
      <c r="L36" s="137"/>
    </row>
    <row r="37" spans="1:12" ht="12.75" customHeight="1" x14ac:dyDescent="0.3">
      <c r="A37" s="124">
        <v>54114</v>
      </c>
      <c r="B37" s="125" t="s">
        <v>38</v>
      </c>
      <c r="C37" s="126">
        <v>4000</v>
      </c>
      <c r="D37" s="126">
        <v>1142.0899999999999</v>
      </c>
      <c r="E37" s="122">
        <f t="shared" si="0"/>
        <v>5142.09</v>
      </c>
      <c r="F37" s="122">
        <v>5125.99</v>
      </c>
      <c r="G37" s="122">
        <v>2.1</v>
      </c>
      <c r="H37" s="123">
        <f t="shared" si="1"/>
        <v>14.000000000000364</v>
      </c>
    </row>
    <row r="38" spans="1:12" ht="12.75" customHeight="1" x14ac:dyDescent="0.3">
      <c r="A38" s="124">
        <v>54115</v>
      </c>
      <c r="B38" s="125" t="s">
        <v>39</v>
      </c>
      <c r="C38" s="126">
        <v>3100</v>
      </c>
      <c r="D38" s="126">
        <v>3541.77</v>
      </c>
      <c r="E38" s="122">
        <f t="shared" si="0"/>
        <v>6641.77</v>
      </c>
      <c r="F38" s="122">
        <v>5865.77</v>
      </c>
      <c r="G38" s="122">
        <v>276</v>
      </c>
      <c r="H38" s="123">
        <f t="shared" si="1"/>
        <v>500</v>
      </c>
    </row>
    <row r="39" spans="1:12" ht="12.75" customHeight="1" x14ac:dyDescent="0.3">
      <c r="A39" s="124">
        <v>54116</v>
      </c>
      <c r="B39" s="125" t="s">
        <v>40</v>
      </c>
      <c r="C39" s="126">
        <v>800</v>
      </c>
      <c r="D39" s="126">
        <v>-465</v>
      </c>
      <c r="E39" s="122">
        <f t="shared" si="0"/>
        <v>335</v>
      </c>
      <c r="F39" s="122">
        <v>35</v>
      </c>
      <c r="G39" s="122">
        <v>0</v>
      </c>
      <c r="H39" s="123">
        <f t="shared" si="1"/>
        <v>300</v>
      </c>
    </row>
    <row r="40" spans="1:12" ht="12.75" customHeight="1" x14ac:dyDescent="0.3">
      <c r="A40" s="124">
        <v>54118</v>
      </c>
      <c r="B40" s="125" t="s">
        <v>41</v>
      </c>
      <c r="C40" s="126">
        <v>1300</v>
      </c>
      <c r="D40" s="126">
        <v>1404.67</v>
      </c>
      <c r="E40" s="122">
        <f t="shared" si="0"/>
        <v>2704.67</v>
      </c>
      <c r="F40" s="122">
        <v>2204.67</v>
      </c>
      <c r="G40" s="122">
        <v>0</v>
      </c>
      <c r="H40" s="123">
        <f t="shared" si="1"/>
        <v>500</v>
      </c>
    </row>
    <row r="41" spans="1:12" ht="12.75" customHeight="1" x14ac:dyDescent="0.3">
      <c r="A41" s="124">
        <v>54119</v>
      </c>
      <c r="B41" s="125" t="s">
        <v>42</v>
      </c>
      <c r="C41" s="126">
        <v>2100</v>
      </c>
      <c r="D41" s="126">
        <v>918.73</v>
      </c>
      <c r="E41" s="122">
        <f t="shared" si="0"/>
        <v>3018.73</v>
      </c>
      <c r="F41" s="122">
        <v>2018.73</v>
      </c>
      <c r="G41" s="122">
        <v>0</v>
      </c>
      <c r="H41" s="123">
        <f t="shared" si="1"/>
        <v>1000</v>
      </c>
    </row>
    <row r="42" spans="1:12" ht="12.75" customHeight="1" thickBot="1" x14ac:dyDescent="0.35">
      <c r="A42" s="138">
        <v>54199</v>
      </c>
      <c r="B42" s="139" t="s">
        <v>43</v>
      </c>
      <c r="C42" s="140">
        <v>560050</v>
      </c>
      <c r="D42" s="140">
        <v>59815.22</v>
      </c>
      <c r="E42" s="122">
        <f t="shared" si="0"/>
        <v>619865.22</v>
      </c>
      <c r="F42" s="122">
        <v>589679.59</v>
      </c>
      <c r="G42" s="122">
        <v>5688.54</v>
      </c>
      <c r="H42" s="123">
        <f t="shared" si="1"/>
        <v>24497.090000000004</v>
      </c>
    </row>
    <row r="43" spans="1:12" ht="14.25" customHeight="1" thickBot="1" x14ac:dyDescent="0.35">
      <c r="A43" s="141"/>
      <c r="B43" s="142" t="s">
        <v>44</v>
      </c>
      <c r="C43" s="143">
        <f t="shared" ref="C43:H43" si="3">SUM(C25:C42)</f>
        <v>756925</v>
      </c>
      <c r="D43" s="143">
        <f t="shared" si="3"/>
        <v>122784.38</v>
      </c>
      <c r="E43" s="143">
        <f t="shared" si="3"/>
        <v>879709.38</v>
      </c>
      <c r="F43" s="143">
        <f t="shared" si="3"/>
        <v>815614.89</v>
      </c>
      <c r="G43" s="143">
        <f t="shared" si="3"/>
        <v>7547.3600000000006</v>
      </c>
      <c r="H43" s="144">
        <f t="shared" si="3"/>
        <v>56547.130000000005</v>
      </c>
    </row>
    <row r="44" spans="1:12" ht="12.75" customHeight="1" x14ac:dyDescent="0.3">
      <c r="A44" s="145"/>
      <c r="B44" s="146"/>
      <c r="C44" s="147"/>
      <c r="D44" s="147"/>
      <c r="E44" s="147"/>
      <c r="F44" s="147"/>
      <c r="G44" s="147"/>
      <c r="H44" s="148"/>
    </row>
    <row r="45" spans="1:12" ht="12.75" customHeight="1" x14ac:dyDescent="0.3">
      <c r="A45" s="145"/>
      <c r="B45" s="146"/>
      <c r="C45" s="147"/>
      <c r="D45" s="147"/>
      <c r="E45" s="147"/>
      <c r="F45" s="147"/>
      <c r="G45" s="147"/>
      <c r="H45" s="148"/>
    </row>
    <row r="46" spans="1:12" ht="12.75" customHeight="1" thickBot="1" x14ac:dyDescent="0.35">
      <c r="A46" s="145"/>
      <c r="B46" s="146"/>
      <c r="C46" s="147"/>
      <c r="D46" s="147"/>
      <c r="E46" s="147"/>
      <c r="F46" s="147"/>
      <c r="G46" s="147"/>
      <c r="H46" s="148"/>
    </row>
    <row r="47" spans="1:12" ht="12.75" customHeight="1" thickBot="1" x14ac:dyDescent="0.35">
      <c r="A47" s="113" t="s">
        <v>5</v>
      </c>
      <c r="B47" s="114" t="s">
        <v>6</v>
      </c>
      <c r="C47" s="149" t="s">
        <v>7</v>
      </c>
      <c r="D47" s="115" t="s">
        <v>8</v>
      </c>
      <c r="E47" s="197" t="s">
        <v>45</v>
      </c>
      <c r="F47" s="151" t="s">
        <v>10</v>
      </c>
      <c r="G47" s="152" t="s">
        <v>11</v>
      </c>
      <c r="H47" s="153" t="s">
        <v>12</v>
      </c>
    </row>
    <row r="48" spans="1:12" ht="12.75" customHeight="1" x14ac:dyDescent="0.3">
      <c r="A48" s="154">
        <v>54201</v>
      </c>
      <c r="B48" s="155" t="s">
        <v>46</v>
      </c>
      <c r="C48" s="156">
        <v>167480</v>
      </c>
      <c r="D48" s="156">
        <v>-10759.56</v>
      </c>
      <c r="E48" s="122">
        <f t="shared" ref="E48:E71" si="4">C48+D48</f>
        <v>156720.44</v>
      </c>
      <c r="F48" s="122">
        <v>101092.05</v>
      </c>
      <c r="G48" s="122">
        <v>758.42</v>
      </c>
      <c r="H48" s="123">
        <f t="shared" ref="H48:H86" si="5">((E48-F48)-G48)</f>
        <v>54869.97</v>
      </c>
    </row>
    <row r="49" spans="1:8" ht="12.75" customHeight="1" x14ac:dyDescent="0.3">
      <c r="A49" s="124">
        <v>54202</v>
      </c>
      <c r="B49" s="125" t="s">
        <v>47</v>
      </c>
      <c r="C49" s="126">
        <v>41600</v>
      </c>
      <c r="D49" s="126">
        <v>-6135.39</v>
      </c>
      <c r="E49" s="122">
        <f t="shared" si="4"/>
        <v>35464.61</v>
      </c>
      <c r="F49" s="122">
        <v>12282.65</v>
      </c>
      <c r="G49" s="122">
        <v>7093.8</v>
      </c>
      <c r="H49" s="123">
        <f t="shared" si="5"/>
        <v>16088.16</v>
      </c>
    </row>
    <row r="50" spans="1:8" ht="12.75" customHeight="1" x14ac:dyDescent="0.3">
      <c r="A50" s="138">
        <v>54203</v>
      </c>
      <c r="B50" s="139" t="s">
        <v>48</v>
      </c>
      <c r="C50" s="140">
        <v>166593</v>
      </c>
      <c r="D50" s="140">
        <v>-1142.53</v>
      </c>
      <c r="E50" s="122">
        <f t="shared" si="4"/>
        <v>165450.47</v>
      </c>
      <c r="F50" s="122">
        <v>135606.15</v>
      </c>
      <c r="G50" s="122">
        <v>3660.87</v>
      </c>
      <c r="H50" s="123">
        <f t="shared" si="5"/>
        <v>26183.450000000008</v>
      </c>
    </row>
    <row r="51" spans="1:8" ht="12.75" customHeight="1" x14ac:dyDescent="0.3">
      <c r="A51" s="124">
        <v>54204</v>
      </c>
      <c r="B51" s="125" t="s">
        <v>49</v>
      </c>
      <c r="C51" s="126">
        <v>1200</v>
      </c>
      <c r="D51" s="126">
        <v>-700</v>
      </c>
      <c r="E51" s="122">
        <f t="shared" si="4"/>
        <v>500</v>
      </c>
      <c r="F51" s="122"/>
      <c r="G51" s="122">
        <v>0</v>
      </c>
      <c r="H51" s="123">
        <f t="shared" si="5"/>
        <v>500</v>
      </c>
    </row>
    <row r="52" spans="1:8" ht="12.75" customHeight="1" x14ac:dyDescent="0.3">
      <c r="A52" s="157"/>
      <c r="B52" s="129" t="s">
        <v>44</v>
      </c>
      <c r="C52" s="131">
        <f>SUM(C48:C51)</f>
        <v>376873</v>
      </c>
      <c r="D52" s="131">
        <f>SUM(D48:D51)</f>
        <v>-18737.48</v>
      </c>
      <c r="E52" s="131">
        <f>SUM(E48:E51)</f>
        <v>358135.52</v>
      </c>
      <c r="F52" s="131">
        <f>SUM(F48:F51)</f>
        <v>248980.84999999998</v>
      </c>
      <c r="G52" s="131">
        <f>SUM(G48:G51)</f>
        <v>11513.09</v>
      </c>
      <c r="H52" s="123">
        <f t="shared" si="5"/>
        <v>97641.580000000045</v>
      </c>
    </row>
    <row r="53" spans="1:8" ht="12.75" customHeight="1" x14ac:dyDescent="0.3">
      <c r="A53" s="124">
        <v>54301</v>
      </c>
      <c r="B53" s="125" t="s">
        <v>50</v>
      </c>
      <c r="C53" s="126">
        <v>26900</v>
      </c>
      <c r="D53" s="126">
        <v>-1112.48</v>
      </c>
      <c r="E53" s="122">
        <f t="shared" si="4"/>
        <v>25787.52</v>
      </c>
      <c r="F53" s="122">
        <v>22318.92</v>
      </c>
      <c r="G53" s="122">
        <v>55</v>
      </c>
      <c r="H53" s="123">
        <f t="shared" si="5"/>
        <v>3413.6000000000022</v>
      </c>
    </row>
    <row r="54" spans="1:8" ht="12.75" customHeight="1" x14ac:dyDescent="0.3">
      <c r="A54" s="120">
        <v>54302</v>
      </c>
      <c r="B54" s="121" t="s">
        <v>51</v>
      </c>
      <c r="C54" s="122">
        <v>63000</v>
      </c>
      <c r="D54" s="122">
        <v>-763.75</v>
      </c>
      <c r="E54" s="122">
        <f t="shared" si="4"/>
        <v>62236.25</v>
      </c>
      <c r="F54" s="122">
        <v>56173.23</v>
      </c>
      <c r="G54" s="122">
        <v>0</v>
      </c>
      <c r="H54" s="123">
        <f t="shared" si="5"/>
        <v>6063.0199999999968</v>
      </c>
    </row>
    <row r="55" spans="1:8" ht="12.75" customHeight="1" x14ac:dyDescent="0.3">
      <c r="A55" s="124">
        <v>54304</v>
      </c>
      <c r="B55" s="125" t="s">
        <v>52</v>
      </c>
      <c r="C55" s="126">
        <v>0</v>
      </c>
      <c r="D55" s="126">
        <v>260</v>
      </c>
      <c r="E55" s="122">
        <f t="shared" si="4"/>
        <v>260</v>
      </c>
      <c r="F55" s="122">
        <v>260</v>
      </c>
      <c r="G55" s="122">
        <v>0</v>
      </c>
      <c r="H55" s="123">
        <f t="shared" si="5"/>
        <v>0</v>
      </c>
    </row>
    <row r="56" spans="1:8" ht="12.75" customHeight="1" x14ac:dyDescent="0.3">
      <c r="A56" s="124">
        <v>54305</v>
      </c>
      <c r="B56" s="125" t="s">
        <v>53</v>
      </c>
      <c r="C56" s="126">
        <v>20000</v>
      </c>
      <c r="D56" s="126">
        <v>-10985.23</v>
      </c>
      <c r="E56" s="122">
        <f t="shared" si="4"/>
        <v>9014.77</v>
      </c>
      <c r="F56" s="122">
        <v>2684</v>
      </c>
      <c r="G56" s="122">
        <v>0</v>
      </c>
      <c r="H56" s="123">
        <f t="shared" si="5"/>
        <v>6330.77</v>
      </c>
    </row>
    <row r="57" spans="1:8" ht="12.75" customHeight="1" x14ac:dyDescent="0.3">
      <c r="A57" s="124">
        <v>54306</v>
      </c>
      <c r="B57" s="125" t="s">
        <v>54</v>
      </c>
      <c r="C57" s="126">
        <v>4500</v>
      </c>
      <c r="D57" s="126">
        <v>126500</v>
      </c>
      <c r="E57" s="122">
        <f t="shared" si="4"/>
        <v>131000</v>
      </c>
      <c r="F57" s="122">
        <v>130530</v>
      </c>
      <c r="G57" s="122">
        <v>0</v>
      </c>
      <c r="H57" s="123">
        <f t="shared" si="5"/>
        <v>470</v>
      </c>
    </row>
    <row r="58" spans="1:8" ht="12.75" customHeight="1" x14ac:dyDescent="0.3">
      <c r="A58" s="124">
        <v>54307</v>
      </c>
      <c r="B58" s="125" t="s">
        <v>55</v>
      </c>
      <c r="C58" s="126">
        <v>6500</v>
      </c>
      <c r="D58" s="126">
        <v>1002</v>
      </c>
      <c r="E58" s="122">
        <f t="shared" si="4"/>
        <v>7502</v>
      </c>
      <c r="F58" s="122">
        <v>7374</v>
      </c>
      <c r="G58" s="122">
        <v>64</v>
      </c>
      <c r="H58" s="123">
        <f t="shared" si="5"/>
        <v>64</v>
      </c>
    </row>
    <row r="59" spans="1:8" ht="12.75" customHeight="1" x14ac:dyDescent="0.3">
      <c r="A59" s="124">
        <v>54308</v>
      </c>
      <c r="B59" s="125" t="s">
        <v>56</v>
      </c>
      <c r="C59" s="126">
        <v>500</v>
      </c>
      <c r="D59" s="126">
        <v>264</v>
      </c>
      <c r="E59" s="122">
        <f t="shared" si="4"/>
        <v>764</v>
      </c>
      <c r="F59" s="122">
        <v>264</v>
      </c>
      <c r="G59" s="122">
        <v>0</v>
      </c>
      <c r="H59" s="123">
        <f t="shared" si="5"/>
        <v>500</v>
      </c>
    </row>
    <row r="60" spans="1:8" ht="12.75" customHeight="1" x14ac:dyDescent="0.3">
      <c r="A60" s="124">
        <v>54313</v>
      </c>
      <c r="B60" s="125" t="s">
        <v>57</v>
      </c>
      <c r="C60" s="126">
        <v>17580</v>
      </c>
      <c r="D60" s="126">
        <v>466.44</v>
      </c>
      <c r="E60" s="122">
        <f t="shared" si="4"/>
        <v>18046.439999999999</v>
      </c>
      <c r="F60" s="122">
        <v>14263.44</v>
      </c>
      <c r="G60" s="122">
        <v>0</v>
      </c>
      <c r="H60" s="123">
        <f t="shared" si="5"/>
        <v>3782.9999999999982</v>
      </c>
    </row>
    <row r="61" spans="1:8" ht="12.75" customHeight="1" x14ac:dyDescent="0.3">
      <c r="A61" s="124">
        <v>54314</v>
      </c>
      <c r="B61" s="125" t="s">
        <v>58</v>
      </c>
      <c r="C61" s="126">
        <v>0</v>
      </c>
      <c r="D61" s="126">
        <v>7452.83</v>
      </c>
      <c r="E61" s="122">
        <f t="shared" si="4"/>
        <v>7452.83</v>
      </c>
      <c r="F61" s="122">
        <v>7452.83</v>
      </c>
      <c r="G61" s="122">
        <v>0</v>
      </c>
      <c r="H61" s="123">
        <f t="shared" si="5"/>
        <v>0</v>
      </c>
    </row>
    <row r="62" spans="1:8" ht="12.75" customHeight="1" x14ac:dyDescent="0.3">
      <c r="A62" s="124">
        <v>54316</v>
      </c>
      <c r="B62" s="125" t="s">
        <v>59</v>
      </c>
      <c r="C62" s="126">
        <v>22500</v>
      </c>
      <c r="D62" s="126">
        <v>-5867.86</v>
      </c>
      <c r="E62" s="122">
        <f t="shared" si="4"/>
        <v>16632.14</v>
      </c>
      <c r="F62" s="122">
        <v>16254.01</v>
      </c>
      <c r="G62" s="122">
        <v>0</v>
      </c>
      <c r="H62" s="123">
        <f t="shared" si="5"/>
        <v>378.1299999999992</v>
      </c>
    </row>
    <row r="63" spans="1:8" ht="12.75" customHeight="1" x14ac:dyDescent="0.3">
      <c r="A63" s="124">
        <v>54317</v>
      </c>
      <c r="B63" s="125" t="s">
        <v>60</v>
      </c>
      <c r="C63" s="126">
        <v>600670</v>
      </c>
      <c r="D63" s="126">
        <v>-13341.54</v>
      </c>
      <c r="E63" s="122">
        <f t="shared" si="4"/>
        <v>587328.46</v>
      </c>
      <c r="F63" s="122">
        <v>585064.92000000004</v>
      </c>
      <c r="G63" s="122">
        <v>21.2</v>
      </c>
      <c r="H63" s="123">
        <f t="shared" si="5"/>
        <v>2242.339999999921</v>
      </c>
    </row>
    <row r="64" spans="1:8" ht="12.75" customHeight="1" x14ac:dyDescent="0.3">
      <c r="A64" s="124">
        <v>54399</v>
      </c>
      <c r="B64" s="125" t="s">
        <v>61</v>
      </c>
      <c r="C64" s="126">
        <v>5044880</v>
      </c>
      <c r="D64" s="126">
        <v>-541486.63</v>
      </c>
      <c r="E64" s="122">
        <f t="shared" si="4"/>
        <v>4503393.37</v>
      </c>
      <c r="F64" s="122">
        <v>50258.84</v>
      </c>
      <c r="G64" s="122">
        <v>2165872.4500000002</v>
      </c>
      <c r="H64" s="123">
        <f t="shared" si="5"/>
        <v>2287262.08</v>
      </c>
    </row>
    <row r="65" spans="1:11" ht="12.75" customHeight="1" x14ac:dyDescent="0.3">
      <c r="A65" s="157"/>
      <c r="B65" s="129" t="s">
        <v>44</v>
      </c>
      <c r="C65" s="131">
        <f>SUM(C53:C64)</f>
        <v>5807030</v>
      </c>
      <c r="D65" s="131">
        <f>SUM(D53:D64)</f>
        <v>-437612.22</v>
      </c>
      <c r="E65" s="131">
        <f>SUM(E53:E64)</f>
        <v>5369417.7800000003</v>
      </c>
      <c r="F65" s="131">
        <f>SUM(F53:F64)</f>
        <v>892898.19000000006</v>
      </c>
      <c r="G65" s="131">
        <f>SUM(G53:G64)</f>
        <v>2166012.6500000004</v>
      </c>
      <c r="H65" s="158">
        <f t="shared" si="5"/>
        <v>2310506.9399999995</v>
      </c>
    </row>
    <row r="66" spans="1:11" ht="12.75" customHeight="1" x14ac:dyDescent="0.3">
      <c r="A66" s="124">
        <v>54402</v>
      </c>
      <c r="B66" s="125" t="s">
        <v>62</v>
      </c>
      <c r="C66" s="126">
        <v>6000</v>
      </c>
      <c r="D66" s="126">
        <v>-2442.08</v>
      </c>
      <c r="E66" s="122">
        <f t="shared" si="4"/>
        <v>3557.92</v>
      </c>
      <c r="F66" s="122">
        <v>0</v>
      </c>
      <c r="G66" s="126">
        <v>1457.92</v>
      </c>
      <c r="H66" s="123">
        <f t="shared" si="5"/>
        <v>2100</v>
      </c>
    </row>
    <row r="67" spans="1:11" ht="12.75" customHeight="1" x14ac:dyDescent="0.3">
      <c r="A67" s="124">
        <v>54403</v>
      </c>
      <c r="B67" s="125" t="s">
        <v>63</v>
      </c>
      <c r="C67" s="126">
        <v>11400</v>
      </c>
      <c r="D67" s="126">
        <v>28</v>
      </c>
      <c r="E67" s="122">
        <f t="shared" si="4"/>
        <v>11428</v>
      </c>
      <c r="F67" s="122">
        <v>4836</v>
      </c>
      <c r="G67" s="122">
        <v>2488</v>
      </c>
      <c r="H67" s="123">
        <f t="shared" si="5"/>
        <v>4104</v>
      </c>
    </row>
    <row r="68" spans="1:11" ht="12.75" customHeight="1" x14ac:dyDescent="0.3">
      <c r="A68" s="124">
        <v>54404</v>
      </c>
      <c r="B68" s="125" t="s">
        <v>64</v>
      </c>
      <c r="C68" s="126">
        <v>12000</v>
      </c>
      <c r="D68" s="126">
        <v>-3675.91</v>
      </c>
      <c r="E68" s="122">
        <f t="shared" si="4"/>
        <v>8324.09</v>
      </c>
      <c r="F68" s="122">
        <v>945</v>
      </c>
      <c r="G68" s="122">
        <v>2324.09</v>
      </c>
      <c r="H68" s="123">
        <f t="shared" si="5"/>
        <v>5055</v>
      </c>
    </row>
    <row r="69" spans="1:11" ht="12.75" customHeight="1" x14ac:dyDescent="0.3">
      <c r="A69" s="157"/>
      <c r="B69" s="129" t="s">
        <v>44</v>
      </c>
      <c r="C69" s="131">
        <f>SUM(C66:C68)</f>
        <v>29400</v>
      </c>
      <c r="D69" s="131">
        <f>SUM(D66:D68)</f>
        <v>-6089.99</v>
      </c>
      <c r="E69" s="131">
        <f>SUM(E66:E68)</f>
        <v>23310.010000000002</v>
      </c>
      <c r="F69" s="131">
        <f>SUM(F66:F68)</f>
        <v>5781</v>
      </c>
      <c r="G69" s="131">
        <f>SUM(G66:G68)</f>
        <v>6270.01</v>
      </c>
      <c r="H69" s="158">
        <f t="shared" si="5"/>
        <v>11259.000000000002</v>
      </c>
    </row>
    <row r="70" spans="1:11" ht="12.75" customHeight="1" x14ac:dyDescent="0.3">
      <c r="A70" s="124">
        <v>54505</v>
      </c>
      <c r="B70" s="125" t="s">
        <v>65</v>
      </c>
      <c r="C70" s="126">
        <v>7000</v>
      </c>
      <c r="D70" s="126">
        <v>3480</v>
      </c>
      <c r="E70" s="122">
        <f t="shared" si="4"/>
        <v>10480</v>
      </c>
      <c r="F70" s="122">
        <v>6480</v>
      </c>
      <c r="G70" s="122">
        <v>4000</v>
      </c>
      <c r="H70" s="123">
        <f t="shared" si="5"/>
        <v>0</v>
      </c>
    </row>
    <row r="71" spans="1:11" ht="12.75" customHeight="1" x14ac:dyDescent="0.3">
      <c r="A71" s="124">
        <v>54599</v>
      </c>
      <c r="B71" s="125" t="s">
        <v>66</v>
      </c>
      <c r="C71" s="126">
        <v>0</v>
      </c>
      <c r="D71" s="126">
        <v>14125</v>
      </c>
      <c r="E71" s="122">
        <f t="shared" si="4"/>
        <v>14125</v>
      </c>
      <c r="F71" s="122">
        <v>0</v>
      </c>
      <c r="G71" s="122">
        <v>0</v>
      </c>
      <c r="H71" s="123">
        <f t="shared" si="5"/>
        <v>14125</v>
      </c>
    </row>
    <row r="72" spans="1:11" ht="12.75" customHeight="1" thickBot="1" x14ac:dyDescent="0.35">
      <c r="A72" s="159"/>
      <c r="B72" s="160" t="s">
        <v>44</v>
      </c>
      <c r="C72" s="161">
        <f>SUM(C70:C71)</f>
        <v>7000</v>
      </c>
      <c r="D72" s="161">
        <f>SUM(D70:D71)</f>
        <v>17605</v>
      </c>
      <c r="E72" s="161">
        <f>SUM(E70:E71)</f>
        <v>24605</v>
      </c>
      <c r="F72" s="161">
        <f>SUM(F70:F71)</f>
        <v>6480</v>
      </c>
      <c r="G72" s="161">
        <f>SUM(G70:G71)</f>
        <v>4000</v>
      </c>
      <c r="H72" s="162">
        <f t="shared" si="5"/>
        <v>14125</v>
      </c>
    </row>
    <row r="73" spans="1:11" ht="15" customHeight="1" thickBot="1" x14ac:dyDescent="0.35">
      <c r="A73" s="163"/>
      <c r="B73" s="142" t="s">
        <v>25</v>
      </c>
      <c r="C73" s="143">
        <f>+C72+C69+C65+C52+C43</f>
        <v>6977228</v>
      </c>
      <c r="D73" s="143">
        <f>+D72+D69+D65+D52+D43</f>
        <v>-322050.30999999994</v>
      </c>
      <c r="E73" s="198">
        <f>+E72+E69+E65+E52+E43</f>
        <v>6655177.6900000004</v>
      </c>
      <c r="F73" s="165">
        <f>+F72+F69+F65+F52+F43</f>
        <v>1969754.9300000002</v>
      </c>
      <c r="G73" s="166">
        <f>+G72+G69+G65+G52+G43</f>
        <v>2195343.11</v>
      </c>
      <c r="H73" s="167">
        <f t="shared" si="5"/>
        <v>2490079.65</v>
      </c>
      <c r="J73" s="168"/>
      <c r="K73" s="169"/>
    </row>
    <row r="74" spans="1:11" ht="12.75" customHeight="1" x14ac:dyDescent="0.3">
      <c r="A74" s="120">
        <v>55599</v>
      </c>
      <c r="B74" s="121" t="s">
        <v>67</v>
      </c>
      <c r="C74" s="122">
        <v>4710</v>
      </c>
      <c r="D74" s="122">
        <v>-976.65</v>
      </c>
      <c r="E74" s="122">
        <f t="shared" ref="E74" si="6">C74+D74</f>
        <v>3733.35</v>
      </c>
      <c r="F74" s="122">
        <v>3046.77</v>
      </c>
      <c r="G74" s="122">
        <v>686.58</v>
      </c>
      <c r="H74" s="123">
        <f t="shared" si="5"/>
        <v>-1.1368683772161603E-13</v>
      </c>
    </row>
    <row r="75" spans="1:11" ht="12.75" customHeight="1" x14ac:dyDescent="0.3">
      <c r="A75" s="157"/>
      <c r="B75" s="129" t="s">
        <v>44</v>
      </c>
      <c r="C75" s="131">
        <f>SUM(C74)</f>
        <v>4710</v>
      </c>
      <c r="D75" s="131">
        <f>SUM(D74)</f>
        <v>-976.65</v>
      </c>
      <c r="E75" s="131">
        <f>SUM(E74)</f>
        <v>3733.35</v>
      </c>
      <c r="F75" s="131">
        <f>SUM(F74)</f>
        <v>3046.77</v>
      </c>
      <c r="G75" s="131">
        <f>SUM(G74)</f>
        <v>686.58</v>
      </c>
      <c r="H75" s="158">
        <f t="shared" si="5"/>
        <v>-1.1368683772161603E-13</v>
      </c>
    </row>
    <row r="76" spans="1:11" ht="13.5" customHeight="1" x14ac:dyDescent="0.3">
      <c r="A76" s="124">
        <v>55601</v>
      </c>
      <c r="B76" s="125" t="s">
        <v>68</v>
      </c>
      <c r="C76" s="170">
        <v>40650</v>
      </c>
      <c r="D76" s="126">
        <v>4744.88</v>
      </c>
      <c r="E76" s="122">
        <f t="shared" ref="E76:E78" si="7">C76+D76</f>
        <v>45394.879999999997</v>
      </c>
      <c r="F76" s="122">
        <v>45394.879999999997</v>
      </c>
      <c r="G76" s="122">
        <v>0</v>
      </c>
      <c r="H76" s="123">
        <f t="shared" si="5"/>
        <v>0</v>
      </c>
    </row>
    <row r="77" spans="1:11" ht="13.5" customHeight="1" x14ac:dyDescent="0.3">
      <c r="A77" s="124">
        <v>55602</v>
      </c>
      <c r="B77" s="125" t="s">
        <v>69</v>
      </c>
      <c r="C77" s="170">
        <v>43600</v>
      </c>
      <c r="D77" s="126">
        <v>-1181.03</v>
      </c>
      <c r="E77" s="122">
        <f t="shared" si="7"/>
        <v>42418.97</v>
      </c>
      <c r="F77" s="122">
        <v>42418.97</v>
      </c>
      <c r="G77" s="122">
        <v>0</v>
      </c>
      <c r="H77" s="123">
        <f t="shared" si="5"/>
        <v>0</v>
      </c>
    </row>
    <row r="78" spans="1:11" ht="15" customHeight="1" x14ac:dyDescent="0.3">
      <c r="A78" s="124">
        <v>55603</v>
      </c>
      <c r="B78" s="125" t="s">
        <v>70</v>
      </c>
      <c r="C78" s="170">
        <v>25</v>
      </c>
      <c r="D78" s="126">
        <v>0</v>
      </c>
      <c r="E78" s="122">
        <f t="shared" si="7"/>
        <v>25</v>
      </c>
      <c r="F78" s="122">
        <v>25</v>
      </c>
      <c r="G78" s="126">
        <v>0</v>
      </c>
      <c r="H78" s="123">
        <f t="shared" si="5"/>
        <v>0</v>
      </c>
    </row>
    <row r="79" spans="1:11" ht="12.75" customHeight="1" thickBot="1" x14ac:dyDescent="0.35">
      <c r="A79" s="159"/>
      <c r="B79" s="160" t="s">
        <v>44</v>
      </c>
      <c r="C79" s="161">
        <f>SUM(C76:C78)</f>
        <v>84275</v>
      </c>
      <c r="D79" s="161">
        <f>SUM(D76:D77)</f>
        <v>3563.8500000000004</v>
      </c>
      <c r="E79" s="161">
        <f>SUM(E76:E78)</f>
        <v>87838.85</v>
      </c>
      <c r="F79" s="161">
        <f>SUM(F76:F78)</f>
        <v>87838.85</v>
      </c>
      <c r="G79" s="161">
        <f>SUM(G76:G78)</f>
        <v>0</v>
      </c>
      <c r="H79" s="162">
        <f t="shared" si="5"/>
        <v>0</v>
      </c>
      <c r="I79" s="171"/>
    </row>
    <row r="80" spans="1:11" ht="12.75" customHeight="1" thickBot="1" x14ac:dyDescent="0.35">
      <c r="A80" s="163"/>
      <c r="B80" s="142" t="s">
        <v>25</v>
      </c>
      <c r="C80" s="143">
        <f>+C79+C75</f>
        <v>88985</v>
      </c>
      <c r="D80" s="143">
        <f>+D75+D79</f>
        <v>2587.2000000000003</v>
      </c>
      <c r="E80" s="198">
        <f>+E79+E75</f>
        <v>91572.200000000012</v>
      </c>
      <c r="F80" s="165">
        <f>+F79+F75</f>
        <v>90885.62000000001</v>
      </c>
      <c r="G80" s="166">
        <f>+G75+G79</f>
        <v>686.58</v>
      </c>
      <c r="H80" s="167">
        <f t="shared" si="5"/>
        <v>1.7053025658242404E-12</v>
      </c>
      <c r="I80" s="171"/>
    </row>
    <row r="81" spans="1:9" s="176" customFormat="1" ht="12.75" customHeight="1" x14ac:dyDescent="0.3">
      <c r="A81" s="120">
        <v>56303</v>
      </c>
      <c r="B81" s="121" t="s">
        <v>71</v>
      </c>
      <c r="C81" s="122">
        <v>4000</v>
      </c>
      <c r="D81" s="122">
        <v>0</v>
      </c>
      <c r="E81" s="122">
        <f t="shared" ref="E81:E82" si="8">C81+D81</f>
        <v>4000</v>
      </c>
      <c r="F81" s="122">
        <v>0</v>
      </c>
      <c r="G81" s="122">
        <v>2000</v>
      </c>
      <c r="H81" s="174">
        <f t="shared" si="5"/>
        <v>2000</v>
      </c>
      <c r="I81" s="175"/>
    </row>
    <row r="82" spans="1:9" s="176" customFormat="1" ht="12.75" customHeight="1" x14ac:dyDescent="0.3">
      <c r="A82" s="124">
        <v>56304</v>
      </c>
      <c r="B82" s="125" t="s">
        <v>72</v>
      </c>
      <c r="C82" s="126">
        <v>0</v>
      </c>
      <c r="D82" s="126">
        <v>0</v>
      </c>
      <c r="E82" s="122">
        <f t="shared" si="8"/>
        <v>0</v>
      </c>
      <c r="F82" s="122">
        <v>0</v>
      </c>
      <c r="G82" s="126">
        <v>0</v>
      </c>
      <c r="H82" s="177">
        <f t="shared" si="5"/>
        <v>0</v>
      </c>
      <c r="I82" s="175"/>
    </row>
    <row r="83" spans="1:9" s="176" customFormat="1" ht="12.75" customHeight="1" x14ac:dyDescent="0.3">
      <c r="A83" s="157"/>
      <c r="B83" s="129" t="s">
        <v>44</v>
      </c>
      <c r="C83" s="131">
        <f>C82+C81</f>
        <v>4000</v>
      </c>
      <c r="D83" s="131">
        <f>SUM(D81:D82)</f>
        <v>0</v>
      </c>
      <c r="E83" s="131">
        <f>SUM(E81:E82)</f>
        <v>4000</v>
      </c>
      <c r="F83" s="131">
        <f>SUM(F81:F82)</f>
        <v>0</v>
      </c>
      <c r="G83" s="131">
        <f t="shared" ref="G83:H83" si="9">SUM(G81:G82)</f>
        <v>2000</v>
      </c>
      <c r="H83" s="131">
        <f t="shared" si="9"/>
        <v>2000</v>
      </c>
      <c r="I83" s="175"/>
    </row>
    <row r="84" spans="1:9" s="176" customFormat="1" ht="12.75" customHeight="1" x14ac:dyDescent="0.3">
      <c r="A84" s="124">
        <v>56404</v>
      </c>
      <c r="B84" s="125" t="s">
        <v>73</v>
      </c>
      <c r="C84" s="126">
        <v>5500</v>
      </c>
      <c r="D84" s="126">
        <v>137.65</v>
      </c>
      <c r="E84" s="122">
        <f t="shared" ref="E84" si="10">C84+D84</f>
        <v>5637.65</v>
      </c>
      <c r="F84" s="122">
        <v>5637.65</v>
      </c>
      <c r="G84" s="126">
        <v>0</v>
      </c>
      <c r="H84" s="174">
        <f t="shared" si="5"/>
        <v>0</v>
      </c>
      <c r="I84" s="175"/>
    </row>
    <row r="85" spans="1:9" s="176" customFormat="1" ht="13.5" customHeight="1" thickBot="1" x14ac:dyDescent="0.35">
      <c r="A85" s="159"/>
      <c r="B85" s="160" t="s">
        <v>44</v>
      </c>
      <c r="C85" s="161">
        <f>SUM(C84)</f>
        <v>5500</v>
      </c>
      <c r="D85" s="161">
        <f>SUM(D84)</f>
        <v>137.65</v>
      </c>
      <c r="E85" s="161">
        <f>SUM(E84)</f>
        <v>5637.65</v>
      </c>
      <c r="F85" s="161">
        <f>SUM(F84)</f>
        <v>5637.65</v>
      </c>
      <c r="G85" s="161">
        <f>SUM(G84)</f>
        <v>0</v>
      </c>
      <c r="H85" s="178">
        <f t="shared" si="5"/>
        <v>0</v>
      </c>
      <c r="I85" s="175"/>
    </row>
    <row r="86" spans="1:9" s="176" customFormat="1" ht="15" customHeight="1" thickBot="1" x14ac:dyDescent="0.35">
      <c r="A86" s="163"/>
      <c r="B86" s="142" t="s">
        <v>25</v>
      </c>
      <c r="C86" s="143">
        <f t="shared" ref="C86:G86" si="11">+C83+C85</f>
        <v>9500</v>
      </c>
      <c r="D86" s="143">
        <f t="shared" si="11"/>
        <v>137.65</v>
      </c>
      <c r="E86" s="198">
        <f t="shared" si="11"/>
        <v>9637.65</v>
      </c>
      <c r="F86" s="165">
        <f t="shared" si="11"/>
        <v>5637.65</v>
      </c>
      <c r="G86" s="166">
        <f t="shared" si="11"/>
        <v>2000</v>
      </c>
      <c r="H86" s="167">
        <f t="shared" si="5"/>
        <v>2000</v>
      </c>
      <c r="I86" s="175"/>
    </row>
    <row r="87" spans="1:9" s="176" customFormat="1" ht="12.75" customHeight="1" x14ac:dyDescent="0.3">
      <c r="A87" s="146"/>
      <c r="B87" s="146"/>
      <c r="C87" s="147"/>
      <c r="D87" s="147"/>
      <c r="E87" s="147"/>
      <c r="F87" s="147"/>
      <c r="G87" s="147"/>
      <c r="H87" s="147"/>
      <c r="I87" s="175"/>
    </row>
    <row r="88" spans="1:9" s="176" customFormat="1" ht="12.75" customHeight="1" x14ac:dyDescent="0.3">
      <c r="A88" s="146"/>
      <c r="B88" s="146"/>
      <c r="C88" s="147"/>
      <c r="D88" s="147"/>
      <c r="E88" s="147"/>
      <c r="F88" s="147"/>
      <c r="G88" s="147"/>
      <c r="H88" s="147"/>
      <c r="I88" s="175"/>
    </row>
    <row r="89" spans="1:9" s="176" customFormat="1" ht="12.75" customHeight="1" x14ac:dyDescent="0.3">
      <c r="A89" s="146"/>
      <c r="B89" s="146"/>
      <c r="C89" s="147"/>
      <c r="D89" s="147"/>
      <c r="E89" s="147"/>
      <c r="F89" s="147"/>
      <c r="G89" s="147"/>
      <c r="H89" s="147"/>
      <c r="I89" s="175"/>
    </row>
    <row r="90" spans="1:9" s="176" customFormat="1" ht="12.75" customHeight="1" thickBot="1" x14ac:dyDescent="0.35">
      <c r="A90" s="146"/>
      <c r="B90" s="146"/>
      <c r="C90" s="147"/>
      <c r="D90" s="147"/>
      <c r="E90" s="147"/>
      <c r="F90" s="147"/>
      <c r="G90" s="147"/>
      <c r="H90" s="147"/>
      <c r="I90" s="175"/>
    </row>
    <row r="91" spans="1:9" s="176" customFormat="1" ht="12.75" customHeight="1" thickBot="1" x14ac:dyDescent="0.35">
      <c r="A91" s="113" t="s">
        <v>5</v>
      </c>
      <c r="B91" s="114" t="s">
        <v>6</v>
      </c>
      <c r="C91" s="149" t="s">
        <v>7</v>
      </c>
      <c r="D91" s="115" t="s">
        <v>8</v>
      </c>
      <c r="E91" s="197" t="s">
        <v>45</v>
      </c>
      <c r="F91" s="151" t="s">
        <v>10</v>
      </c>
      <c r="G91" s="152" t="s">
        <v>11</v>
      </c>
      <c r="H91" s="179" t="s">
        <v>12</v>
      </c>
      <c r="I91" s="175"/>
    </row>
    <row r="92" spans="1:9" s="84" customFormat="1" ht="12.75" customHeight="1" x14ac:dyDescent="0.25">
      <c r="A92" s="180">
        <v>61101</v>
      </c>
      <c r="B92" s="181" t="s">
        <v>74</v>
      </c>
      <c r="C92" s="182">
        <v>3060</v>
      </c>
      <c r="D92" s="182">
        <v>6446</v>
      </c>
      <c r="E92" s="122">
        <f t="shared" ref="E92:E100" si="12">C92+D92</f>
        <v>9506</v>
      </c>
      <c r="F92" s="156">
        <v>2985</v>
      </c>
      <c r="G92" s="182">
        <v>0</v>
      </c>
      <c r="H92" s="123">
        <f t="shared" ref="H92:H103" si="13">((E92-F92)-G92)</f>
        <v>6521</v>
      </c>
      <c r="I92" s="83"/>
    </row>
    <row r="93" spans="1:9" s="84" customFormat="1" ht="12.75" customHeight="1" x14ac:dyDescent="0.25">
      <c r="A93" s="157">
        <v>61102</v>
      </c>
      <c r="B93" s="183" t="s">
        <v>75</v>
      </c>
      <c r="C93" s="127">
        <v>6760</v>
      </c>
      <c r="D93" s="127">
        <v>18067.43</v>
      </c>
      <c r="E93" s="122">
        <f t="shared" si="12"/>
        <v>24827.43</v>
      </c>
      <c r="F93" s="122">
        <v>18034.8</v>
      </c>
      <c r="G93" s="127">
        <v>0</v>
      </c>
      <c r="H93" s="123">
        <f t="shared" si="13"/>
        <v>6792.630000000001</v>
      </c>
      <c r="I93" s="83"/>
    </row>
    <row r="94" spans="1:9" s="84" customFormat="1" ht="12.75" customHeight="1" x14ac:dyDescent="0.25">
      <c r="A94" s="157">
        <v>61103</v>
      </c>
      <c r="B94" s="183" t="s">
        <v>76</v>
      </c>
      <c r="C94" s="127">
        <v>500</v>
      </c>
      <c r="D94" s="127">
        <v>-448.31</v>
      </c>
      <c r="E94" s="122">
        <f t="shared" si="12"/>
        <v>51.69</v>
      </c>
      <c r="F94" s="122">
        <v>0</v>
      </c>
      <c r="G94" s="127">
        <v>0</v>
      </c>
      <c r="H94" s="123">
        <f t="shared" si="13"/>
        <v>51.69</v>
      </c>
      <c r="I94" s="83"/>
    </row>
    <row r="95" spans="1:9" s="84" customFormat="1" ht="12.75" customHeight="1" x14ac:dyDescent="0.25">
      <c r="A95" s="157">
        <v>61104</v>
      </c>
      <c r="B95" s="183" t="s">
        <v>77</v>
      </c>
      <c r="C95" s="127">
        <v>16000</v>
      </c>
      <c r="D95" s="127">
        <v>-5200</v>
      </c>
      <c r="E95" s="122">
        <f t="shared" si="12"/>
        <v>10800</v>
      </c>
      <c r="F95" s="122">
        <v>0</v>
      </c>
      <c r="G95" s="127">
        <v>0</v>
      </c>
      <c r="H95" s="123">
        <f t="shared" si="13"/>
        <v>10800</v>
      </c>
      <c r="I95" s="83"/>
    </row>
    <row r="96" spans="1:9" s="84" customFormat="1" ht="12.75" customHeight="1" x14ac:dyDescent="0.25">
      <c r="A96" s="157">
        <v>61105</v>
      </c>
      <c r="B96" s="183" t="s">
        <v>78</v>
      </c>
      <c r="C96" s="127">
        <v>0</v>
      </c>
      <c r="D96" s="127">
        <v>213010</v>
      </c>
      <c r="E96" s="122">
        <f t="shared" si="12"/>
        <v>213010</v>
      </c>
      <c r="F96" s="122">
        <v>0</v>
      </c>
      <c r="G96" s="127">
        <v>0</v>
      </c>
      <c r="H96" s="123">
        <f t="shared" si="13"/>
        <v>213010</v>
      </c>
      <c r="I96" s="83"/>
    </row>
    <row r="97" spans="1:11" s="176" customFormat="1" ht="12.75" customHeight="1" x14ac:dyDescent="0.3">
      <c r="A97" s="124">
        <v>61108</v>
      </c>
      <c r="B97" s="125" t="s">
        <v>41</v>
      </c>
      <c r="C97" s="126">
        <v>1000</v>
      </c>
      <c r="D97" s="126">
        <v>1772.22</v>
      </c>
      <c r="E97" s="122">
        <f t="shared" si="12"/>
        <v>2772.2200000000003</v>
      </c>
      <c r="F97" s="122">
        <v>2772.22</v>
      </c>
      <c r="G97" s="126">
        <v>0</v>
      </c>
      <c r="H97" s="123">
        <f t="shared" si="13"/>
        <v>4.5474735088646412E-13</v>
      </c>
      <c r="I97" s="175"/>
    </row>
    <row r="98" spans="1:11" s="176" customFormat="1" ht="12.75" customHeight="1" x14ac:dyDescent="0.3">
      <c r="A98" s="124">
        <v>61199</v>
      </c>
      <c r="B98" s="125" t="s">
        <v>79</v>
      </c>
      <c r="C98" s="126">
        <v>0</v>
      </c>
      <c r="D98" s="126"/>
      <c r="E98" s="122">
        <f t="shared" si="12"/>
        <v>0</v>
      </c>
      <c r="F98" s="122">
        <v>0</v>
      </c>
      <c r="G98" s="126">
        <v>0</v>
      </c>
      <c r="H98" s="158">
        <f t="shared" si="13"/>
        <v>0</v>
      </c>
      <c r="I98" s="175"/>
    </row>
    <row r="99" spans="1:11" s="176" customFormat="1" ht="13.5" customHeight="1" x14ac:dyDescent="0.3">
      <c r="A99" s="157"/>
      <c r="B99" s="129" t="s">
        <v>44</v>
      </c>
      <c r="C99" s="131">
        <f t="shared" ref="C99:G99" si="14">SUM(C92:C98)</f>
        <v>27320</v>
      </c>
      <c r="D99" s="131">
        <f>SUM(D92:D98)</f>
        <v>233647.34</v>
      </c>
      <c r="E99" s="131">
        <f t="shared" si="14"/>
        <v>260967.34</v>
      </c>
      <c r="F99" s="131">
        <f t="shared" si="14"/>
        <v>23792.02</v>
      </c>
      <c r="G99" s="131">
        <f t="shared" si="14"/>
        <v>0</v>
      </c>
      <c r="H99" s="158">
        <f t="shared" si="13"/>
        <v>237175.32</v>
      </c>
      <c r="I99" s="175"/>
    </row>
    <row r="100" spans="1:11" s="176" customFormat="1" ht="12.75" customHeight="1" x14ac:dyDescent="0.3">
      <c r="A100" s="124">
        <v>61403</v>
      </c>
      <c r="B100" s="125" t="s">
        <v>80</v>
      </c>
      <c r="C100" s="126">
        <v>9235</v>
      </c>
      <c r="D100" s="126">
        <v>778.66</v>
      </c>
      <c r="E100" s="122">
        <f t="shared" si="12"/>
        <v>10013.66</v>
      </c>
      <c r="F100" s="126">
        <v>10013.66</v>
      </c>
      <c r="G100" s="126">
        <v>0</v>
      </c>
      <c r="H100" s="123">
        <f t="shared" si="13"/>
        <v>0</v>
      </c>
      <c r="I100" s="175"/>
    </row>
    <row r="101" spans="1:11" s="176" customFormat="1" ht="12.75" customHeight="1" thickBot="1" x14ac:dyDescent="0.35">
      <c r="A101" s="159"/>
      <c r="B101" s="160" t="s">
        <v>44</v>
      </c>
      <c r="C101" s="161">
        <f>SUM(C100)</f>
        <v>9235</v>
      </c>
      <c r="D101" s="161">
        <f>SUM(D100)</f>
        <v>778.66</v>
      </c>
      <c r="E101" s="161">
        <f>SUM(E100)</f>
        <v>10013.66</v>
      </c>
      <c r="F101" s="184">
        <f>SUM(F100)</f>
        <v>10013.66</v>
      </c>
      <c r="G101" s="184">
        <f>SUM(G100)</f>
        <v>0</v>
      </c>
      <c r="H101" s="162">
        <f t="shared" si="13"/>
        <v>0</v>
      </c>
      <c r="I101" s="175"/>
    </row>
    <row r="102" spans="1:11" s="176" customFormat="1" ht="14.25" customHeight="1" thickBot="1" x14ac:dyDescent="0.35">
      <c r="A102" s="163"/>
      <c r="B102" s="142" t="s">
        <v>25</v>
      </c>
      <c r="C102" s="143">
        <f>+C99+C101</f>
        <v>36555</v>
      </c>
      <c r="D102" s="143">
        <f>+D101+D99</f>
        <v>234426</v>
      </c>
      <c r="E102" s="198">
        <f>+E101+E99</f>
        <v>270981</v>
      </c>
      <c r="F102" s="165">
        <f>+F101+F99</f>
        <v>33805.68</v>
      </c>
      <c r="G102" s="166">
        <f>SUM(G101+G99)</f>
        <v>0</v>
      </c>
      <c r="H102" s="167">
        <f t="shared" si="13"/>
        <v>237175.32</v>
      </c>
      <c r="I102" s="175"/>
    </row>
    <row r="103" spans="1:11" ht="15" customHeight="1" thickBot="1" x14ac:dyDescent="0.35">
      <c r="A103" s="163"/>
      <c r="B103" s="142" t="s">
        <v>81</v>
      </c>
      <c r="C103" s="188">
        <f>+C102+C86+C80+C73+C24</f>
        <v>15421418</v>
      </c>
      <c r="D103" s="143">
        <f>+D102+D86+D80+D73+D24</f>
        <v>0</v>
      </c>
      <c r="E103" s="198">
        <f>+E24+E73+E80+E102+E86</f>
        <v>15421418.000000002</v>
      </c>
      <c r="F103" s="165">
        <f>+F24+F73+F80+F102+F86</f>
        <v>7020104.0900000008</v>
      </c>
      <c r="G103" s="166">
        <f>+G24+G73+G80+G86+G102</f>
        <v>2424359.7799999998</v>
      </c>
      <c r="H103" s="167">
        <f t="shared" si="13"/>
        <v>5976954.1300000008</v>
      </c>
      <c r="I103" s="171"/>
      <c r="J103" s="137"/>
      <c r="K103" s="137"/>
    </row>
    <row r="104" spans="1:11" ht="12.75" customHeight="1" x14ac:dyDescent="0.3">
      <c r="C104" s="189"/>
      <c r="D104" s="189"/>
      <c r="E104" s="189"/>
      <c r="F104" s="189"/>
      <c r="G104" s="189"/>
      <c r="H104" s="171"/>
      <c r="I104" s="171"/>
      <c r="J104" s="137"/>
    </row>
    <row r="105" spans="1:11" ht="12.75" customHeight="1" x14ac:dyDescent="0.3">
      <c r="C105" s="189"/>
      <c r="D105" s="189"/>
      <c r="E105" s="189"/>
      <c r="F105" s="189"/>
      <c r="G105" s="189"/>
      <c r="H105" s="171"/>
      <c r="I105" s="171"/>
    </row>
    <row r="106" spans="1:11" ht="12.75" customHeight="1" x14ac:dyDescent="0.3">
      <c r="C106" s="189"/>
      <c r="D106" s="189"/>
      <c r="E106" s="189"/>
      <c r="F106" s="189"/>
      <c r="G106" s="169"/>
      <c r="H106" s="171"/>
      <c r="I106" s="171"/>
    </row>
    <row r="107" spans="1:11" ht="12.75" customHeight="1" x14ac:dyDescent="0.3">
      <c r="C107" s="189"/>
      <c r="D107" s="189"/>
      <c r="E107" s="189"/>
      <c r="F107" s="189"/>
      <c r="H107" s="103"/>
      <c r="I107" s="171"/>
    </row>
    <row r="108" spans="1:11" ht="12.75" customHeight="1" x14ac:dyDescent="0.3">
      <c r="C108" s="189"/>
      <c r="D108" s="189"/>
      <c r="E108" s="189"/>
      <c r="F108" s="189"/>
      <c r="H108" s="171"/>
      <c r="I108" s="171"/>
    </row>
    <row r="109" spans="1:11" ht="12.75" customHeight="1" x14ac:dyDescent="0.3">
      <c r="C109" s="189"/>
      <c r="D109" s="189"/>
      <c r="E109" s="189"/>
      <c r="F109" s="189"/>
      <c r="G109" s="189"/>
      <c r="H109" s="171"/>
      <c r="I109" s="171"/>
    </row>
    <row r="110" spans="1:11" ht="12.75" customHeight="1" x14ac:dyDescent="0.3">
      <c r="C110" s="189"/>
      <c r="D110" s="189"/>
      <c r="E110" s="189"/>
      <c r="F110" s="189"/>
      <c r="G110" s="189"/>
      <c r="H110" s="171"/>
      <c r="I110" s="171"/>
    </row>
    <row r="111" spans="1:11" ht="12.75" customHeight="1" x14ac:dyDescent="0.3">
      <c r="C111" s="189"/>
      <c r="D111" s="189"/>
      <c r="E111" s="189"/>
      <c r="F111" s="189"/>
      <c r="G111" s="189"/>
      <c r="J111" s="171"/>
    </row>
    <row r="112" spans="1:11" ht="12.75" customHeight="1" x14ac:dyDescent="0.3">
      <c r="C112" s="189"/>
      <c r="D112" s="189"/>
      <c r="E112" s="189"/>
      <c r="F112" s="189"/>
      <c r="G112" s="189"/>
    </row>
    <row r="113" spans="3:8" ht="12.75" customHeight="1" x14ac:dyDescent="0.3">
      <c r="C113" s="190"/>
      <c r="D113" s="190"/>
      <c r="E113" s="190"/>
      <c r="F113" s="190"/>
      <c r="G113" s="190"/>
      <c r="H113" s="190"/>
    </row>
    <row r="114" spans="3:8" ht="12.75" customHeight="1" x14ac:dyDescent="0.3">
      <c r="C114" s="105"/>
      <c r="D114" s="105"/>
      <c r="E114" s="105"/>
      <c r="F114" s="105"/>
      <c r="G114" s="105"/>
      <c r="H114" s="105"/>
    </row>
  </sheetData>
  <mergeCells count="6">
    <mergeCell ref="A8:H8"/>
    <mergeCell ref="B2:H2"/>
    <mergeCell ref="B3:H3"/>
    <mergeCell ref="B4:H4"/>
    <mergeCell ref="A6:H6"/>
    <mergeCell ref="A7:H7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4"/>
  <sheetViews>
    <sheetView tabSelected="1" workbookViewId="0">
      <selection activeCell="F108" sqref="F108"/>
    </sheetView>
  </sheetViews>
  <sheetFormatPr baseColWidth="10" defaultRowHeight="12.75" customHeight="1" x14ac:dyDescent="0.3"/>
  <cols>
    <col min="1" max="1" width="7" customWidth="1"/>
    <col min="2" max="2" width="32.33203125" customWidth="1"/>
    <col min="3" max="3" width="15.6640625" customWidth="1"/>
    <col min="4" max="4" width="13.109375" customWidth="1"/>
    <col min="5" max="5" width="14.6640625" customWidth="1"/>
    <col min="6" max="6" width="15" customWidth="1"/>
    <col min="7" max="7" width="14.109375" customWidth="1"/>
    <col min="8" max="8" width="14.6640625" customWidth="1"/>
    <col min="9" max="9" width="12.88671875" bestFit="1" customWidth="1"/>
    <col min="10" max="10" width="12.33203125" bestFit="1" customWidth="1"/>
    <col min="11" max="11" width="13.33203125" bestFit="1" customWidth="1"/>
  </cols>
  <sheetData>
    <row r="2" spans="1:9" ht="18" customHeight="1" x14ac:dyDescent="0.3">
      <c r="A2" s="1"/>
      <c r="B2" s="200" t="s">
        <v>0</v>
      </c>
      <c r="C2" s="200"/>
      <c r="D2" s="200"/>
      <c r="E2" s="200"/>
      <c r="F2" s="200"/>
      <c r="G2" s="200"/>
      <c r="H2" s="200"/>
      <c r="I2" s="110"/>
    </row>
    <row r="3" spans="1:9" ht="16.5" customHeight="1" x14ac:dyDescent="0.3">
      <c r="A3" s="1"/>
      <c r="B3" s="200" t="s">
        <v>1</v>
      </c>
      <c r="C3" s="200"/>
      <c r="D3" s="200"/>
      <c r="E3" s="200"/>
      <c r="F3" s="200"/>
      <c r="G3" s="200"/>
      <c r="H3" s="200"/>
      <c r="I3" s="1"/>
    </row>
    <row r="4" spans="1:9" ht="16.5" customHeight="1" x14ac:dyDescent="0.3">
      <c r="A4" s="111"/>
      <c r="B4" s="202" t="s">
        <v>2</v>
      </c>
      <c r="C4" s="202"/>
      <c r="D4" s="202"/>
      <c r="E4" s="202"/>
      <c r="F4" s="202"/>
      <c r="G4" s="202"/>
      <c r="H4" s="202"/>
      <c r="I4" s="1"/>
    </row>
    <row r="5" spans="1:9" ht="12.75" customHeight="1" x14ac:dyDescent="0.3">
      <c r="A5" s="111"/>
      <c r="B5" s="112"/>
      <c r="C5" s="112"/>
      <c r="D5" s="112"/>
      <c r="E5" s="112"/>
      <c r="F5" s="112"/>
      <c r="G5" s="112"/>
      <c r="H5" s="111"/>
      <c r="I5" s="1"/>
    </row>
    <row r="6" spans="1:9" ht="12.75" customHeight="1" x14ac:dyDescent="0.3">
      <c r="A6" s="202" t="s">
        <v>3</v>
      </c>
      <c r="B6" s="202"/>
      <c r="C6" s="202"/>
      <c r="D6" s="202"/>
      <c r="E6" s="202"/>
      <c r="F6" s="202"/>
      <c r="G6" s="202"/>
      <c r="H6" s="202"/>
      <c r="I6" s="1"/>
    </row>
    <row r="7" spans="1:9" ht="12.75" customHeight="1" x14ac:dyDescent="0.3">
      <c r="A7" s="202" t="s">
        <v>89</v>
      </c>
      <c r="B7" s="202"/>
      <c r="C7" s="202"/>
      <c r="D7" s="202"/>
      <c r="E7" s="202"/>
      <c r="F7" s="202"/>
      <c r="G7" s="202"/>
      <c r="H7" s="202"/>
      <c r="I7" s="1"/>
    </row>
    <row r="8" spans="1:9" ht="12.75" customHeight="1" thickBot="1" x14ac:dyDescent="0.35">
      <c r="A8" s="202"/>
      <c r="B8" s="202"/>
      <c r="C8" s="202"/>
      <c r="D8" s="202"/>
      <c r="E8" s="202"/>
      <c r="F8" s="202"/>
      <c r="G8" s="202"/>
      <c r="H8" s="202"/>
      <c r="I8" s="1"/>
    </row>
    <row r="9" spans="1:9" s="14" customFormat="1" ht="17.25" customHeight="1" thickBot="1" x14ac:dyDescent="0.3">
      <c r="A9" s="113" t="s">
        <v>5</v>
      </c>
      <c r="B9" s="114" t="s">
        <v>6</v>
      </c>
      <c r="C9" s="115" t="s">
        <v>7</v>
      </c>
      <c r="D9" s="115" t="s">
        <v>8</v>
      </c>
      <c r="E9" s="195" t="s">
        <v>9</v>
      </c>
      <c r="F9" s="117" t="s">
        <v>10</v>
      </c>
      <c r="G9" s="118" t="s">
        <v>11</v>
      </c>
      <c r="H9" s="119" t="s">
        <v>12</v>
      </c>
    </row>
    <row r="10" spans="1:9" ht="12.75" customHeight="1" x14ac:dyDescent="0.3">
      <c r="A10" s="120">
        <v>51101</v>
      </c>
      <c r="B10" s="121" t="s">
        <v>13</v>
      </c>
      <c r="C10" s="122">
        <v>4811380</v>
      </c>
      <c r="D10" s="122">
        <v>-67684.91</v>
      </c>
      <c r="E10" s="122">
        <f t="shared" ref="E10:E42" si="0">C10+D10</f>
        <v>4743695.09</v>
      </c>
      <c r="F10" s="122">
        <v>3464522.28</v>
      </c>
      <c r="G10" s="122">
        <v>91904.17</v>
      </c>
      <c r="H10" s="123">
        <f>((E10-F10)-G10)</f>
        <v>1187268.6400000001</v>
      </c>
    </row>
    <row r="11" spans="1:9" ht="12.75" customHeight="1" x14ac:dyDescent="0.3">
      <c r="A11" s="124">
        <v>51103</v>
      </c>
      <c r="B11" s="125" t="s">
        <v>14</v>
      </c>
      <c r="C11" s="126">
        <v>177945</v>
      </c>
      <c r="D11" s="122">
        <v>-2737.56</v>
      </c>
      <c r="E11" s="122">
        <f t="shared" si="0"/>
        <v>175207.44</v>
      </c>
      <c r="F11" s="122">
        <v>0</v>
      </c>
      <c r="G11" s="122">
        <v>0</v>
      </c>
      <c r="H11" s="123">
        <f t="shared" ref="H11:H42" si="1">((E11-F11)-G11)</f>
        <v>175207.44</v>
      </c>
    </row>
    <row r="12" spans="1:9" ht="12.75" customHeight="1" x14ac:dyDescent="0.3">
      <c r="A12" s="124">
        <v>51107</v>
      </c>
      <c r="B12" s="125" t="s">
        <v>15</v>
      </c>
      <c r="C12" s="126">
        <v>503750</v>
      </c>
      <c r="D12" s="126">
        <v>-9300</v>
      </c>
      <c r="E12" s="122">
        <f t="shared" si="0"/>
        <v>494450</v>
      </c>
      <c r="F12" s="122">
        <v>111600</v>
      </c>
      <c r="G12" s="122">
        <v>1350</v>
      </c>
      <c r="H12" s="123">
        <f t="shared" si="1"/>
        <v>381500</v>
      </c>
    </row>
    <row r="13" spans="1:9" ht="12.75" customHeight="1" x14ac:dyDescent="0.3">
      <c r="A13" s="124">
        <v>51201</v>
      </c>
      <c r="B13" s="125" t="s">
        <v>16</v>
      </c>
      <c r="C13" s="126">
        <v>1597065</v>
      </c>
      <c r="D13" s="127">
        <v>124215.21</v>
      </c>
      <c r="E13" s="122">
        <f t="shared" si="0"/>
        <v>1721280.21</v>
      </c>
      <c r="F13" s="122">
        <v>1211492.76</v>
      </c>
      <c r="G13" s="122">
        <v>61895.4</v>
      </c>
      <c r="H13" s="123">
        <f t="shared" si="1"/>
        <v>447892.04999999993</v>
      </c>
    </row>
    <row r="14" spans="1:9" ht="12.75" customHeight="1" x14ac:dyDescent="0.3">
      <c r="A14" s="124">
        <v>51203</v>
      </c>
      <c r="B14" s="125" t="s">
        <v>14</v>
      </c>
      <c r="C14" s="126">
        <v>48830</v>
      </c>
      <c r="D14" s="126">
        <v>6387.64</v>
      </c>
      <c r="E14" s="122">
        <f t="shared" si="0"/>
        <v>55217.64</v>
      </c>
      <c r="F14" s="122">
        <v>0</v>
      </c>
      <c r="G14" s="122">
        <v>0</v>
      </c>
      <c r="H14" s="123">
        <f t="shared" si="1"/>
        <v>55217.64</v>
      </c>
    </row>
    <row r="15" spans="1:9" ht="12.75" customHeight="1" x14ac:dyDescent="0.3">
      <c r="A15" s="124">
        <v>51207</v>
      </c>
      <c r="B15" s="125" t="s">
        <v>15</v>
      </c>
      <c r="C15" s="126">
        <v>139100</v>
      </c>
      <c r="D15" s="126">
        <v>15250</v>
      </c>
      <c r="E15" s="122">
        <f t="shared" si="0"/>
        <v>154350</v>
      </c>
      <c r="F15" s="122">
        <v>32450</v>
      </c>
      <c r="G15" s="122">
        <v>900</v>
      </c>
      <c r="H15" s="123">
        <f t="shared" si="1"/>
        <v>121000</v>
      </c>
    </row>
    <row r="16" spans="1:9" ht="12.75" customHeight="1" x14ac:dyDescent="0.3">
      <c r="A16" s="124">
        <v>51401</v>
      </c>
      <c r="B16" s="125" t="s">
        <v>17</v>
      </c>
      <c r="C16" s="126">
        <v>319345</v>
      </c>
      <c r="D16" s="126">
        <v>-6188.26</v>
      </c>
      <c r="E16" s="122">
        <f t="shared" si="0"/>
        <v>313156.74</v>
      </c>
      <c r="F16" s="122">
        <v>203785.14</v>
      </c>
      <c r="G16" s="122">
        <v>30658.55</v>
      </c>
      <c r="H16" s="123">
        <f t="shared" si="1"/>
        <v>78713.049999999974</v>
      </c>
    </row>
    <row r="17" spans="1:11" ht="12.75" customHeight="1" x14ac:dyDescent="0.3">
      <c r="A17" s="124">
        <v>51402</v>
      </c>
      <c r="B17" s="125" t="s">
        <v>18</v>
      </c>
      <c r="C17" s="126">
        <v>89575</v>
      </c>
      <c r="D17" s="126">
        <v>8279.89</v>
      </c>
      <c r="E17" s="122">
        <f t="shared" si="0"/>
        <v>97854.89</v>
      </c>
      <c r="F17" s="122">
        <v>64617.73</v>
      </c>
      <c r="G17" s="122">
        <v>7745.43</v>
      </c>
      <c r="H17" s="123">
        <f t="shared" si="1"/>
        <v>25491.729999999996</v>
      </c>
    </row>
    <row r="18" spans="1:11" ht="12.75" customHeight="1" x14ac:dyDescent="0.3">
      <c r="A18" s="124">
        <v>51501</v>
      </c>
      <c r="B18" s="125" t="s">
        <v>19</v>
      </c>
      <c r="C18" s="126">
        <v>358510</v>
      </c>
      <c r="D18" s="126">
        <v>-6920.56</v>
      </c>
      <c r="E18" s="122">
        <f t="shared" si="0"/>
        <v>351589.44</v>
      </c>
      <c r="F18" s="122">
        <v>228121.84</v>
      </c>
      <c r="G18" s="122">
        <v>35047.33</v>
      </c>
      <c r="H18" s="123">
        <f t="shared" si="1"/>
        <v>88420.27</v>
      </c>
    </row>
    <row r="19" spans="1:11" ht="12.75" customHeight="1" x14ac:dyDescent="0.3">
      <c r="A19" s="124">
        <v>51502</v>
      </c>
      <c r="B19" s="125" t="s">
        <v>20</v>
      </c>
      <c r="C19" s="126">
        <v>123775</v>
      </c>
      <c r="D19" s="126">
        <v>8930.24</v>
      </c>
      <c r="E19" s="122">
        <f t="shared" si="0"/>
        <v>132705.24</v>
      </c>
      <c r="F19" s="122">
        <v>86620.05</v>
      </c>
      <c r="G19" s="122">
        <v>11710.4</v>
      </c>
      <c r="H19" s="123">
        <f t="shared" si="1"/>
        <v>34374.789999999986</v>
      </c>
    </row>
    <row r="20" spans="1:11" ht="12.75" customHeight="1" x14ac:dyDescent="0.3">
      <c r="A20" s="124">
        <v>51601</v>
      </c>
      <c r="B20" s="125" t="s">
        <v>21</v>
      </c>
      <c r="C20" s="126">
        <v>46630</v>
      </c>
      <c r="D20" s="126">
        <v>0</v>
      </c>
      <c r="E20" s="122">
        <f t="shared" si="0"/>
        <v>46630</v>
      </c>
      <c r="F20" s="122">
        <v>33851.51</v>
      </c>
      <c r="G20" s="122">
        <v>1120.96</v>
      </c>
      <c r="H20" s="123">
        <f t="shared" si="1"/>
        <v>11657.529999999999</v>
      </c>
    </row>
    <row r="21" spans="1:11" ht="12.75" customHeight="1" x14ac:dyDescent="0.3">
      <c r="A21" s="124">
        <v>51701</v>
      </c>
      <c r="B21" s="125" t="s">
        <v>22</v>
      </c>
      <c r="C21" s="126">
        <v>29420</v>
      </c>
      <c r="D21" s="126">
        <v>0</v>
      </c>
      <c r="E21" s="122">
        <f t="shared" si="0"/>
        <v>29420</v>
      </c>
      <c r="F21" s="122">
        <v>29413</v>
      </c>
      <c r="G21" s="122">
        <v>7</v>
      </c>
      <c r="H21" s="123">
        <f t="shared" si="1"/>
        <v>0</v>
      </c>
    </row>
    <row r="22" spans="1:11" ht="12.75" customHeight="1" x14ac:dyDescent="0.3">
      <c r="A22" s="124">
        <v>51702</v>
      </c>
      <c r="B22" s="125" t="s">
        <v>23</v>
      </c>
      <c r="C22" s="126">
        <v>4075</v>
      </c>
      <c r="D22" s="126">
        <v>14667.77</v>
      </c>
      <c r="E22" s="122">
        <f t="shared" si="0"/>
        <v>18742.77</v>
      </c>
      <c r="F22" s="122">
        <v>18738.73</v>
      </c>
      <c r="G22" s="122">
        <v>4.04</v>
      </c>
      <c r="H22" s="123">
        <f t="shared" si="1"/>
        <v>8.730793865652231E-13</v>
      </c>
    </row>
    <row r="23" spans="1:11" ht="12.75" customHeight="1" x14ac:dyDescent="0.3">
      <c r="A23" s="124">
        <v>51903</v>
      </c>
      <c r="B23" s="125" t="s">
        <v>24</v>
      </c>
      <c r="C23" s="126">
        <v>59750</v>
      </c>
      <c r="D23" s="126">
        <v>0</v>
      </c>
      <c r="E23" s="122">
        <f t="shared" si="0"/>
        <v>59750</v>
      </c>
      <c r="F23" s="122">
        <v>38697.919999999998</v>
      </c>
      <c r="G23" s="122">
        <v>10952.08</v>
      </c>
      <c r="H23" s="123">
        <f t="shared" si="1"/>
        <v>10100.000000000002</v>
      </c>
    </row>
    <row r="24" spans="1:11" ht="12.75" customHeight="1" x14ac:dyDescent="0.3">
      <c r="A24" s="128"/>
      <c r="B24" s="129" t="s">
        <v>25</v>
      </c>
      <c r="C24" s="130">
        <f>SUM(C10:C23)</f>
        <v>8309150</v>
      </c>
      <c r="D24" s="131">
        <f t="shared" ref="D24:H24" si="2">SUM(D10:D23)</f>
        <v>84899.460000000021</v>
      </c>
      <c r="E24" s="196">
        <f t="shared" si="2"/>
        <v>8394049.4600000009</v>
      </c>
      <c r="F24" s="133">
        <f t="shared" si="2"/>
        <v>5523910.96</v>
      </c>
      <c r="G24" s="134">
        <f t="shared" si="2"/>
        <v>253295.35999999999</v>
      </c>
      <c r="H24" s="135">
        <f t="shared" si="2"/>
        <v>2616843.1399999997</v>
      </c>
    </row>
    <row r="25" spans="1:11" ht="12.75" customHeight="1" x14ac:dyDescent="0.3">
      <c r="A25" s="124">
        <v>54101</v>
      </c>
      <c r="B25" s="125" t="s">
        <v>26</v>
      </c>
      <c r="C25" s="126">
        <v>36010</v>
      </c>
      <c r="D25" s="126">
        <v>-9707.68</v>
      </c>
      <c r="E25" s="122">
        <f t="shared" si="0"/>
        <v>26302.32</v>
      </c>
      <c r="F25" s="122">
        <v>24422.12</v>
      </c>
      <c r="G25" s="122">
        <v>0.5</v>
      </c>
      <c r="H25" s="123">
        <f t="shared" si="1"/>
        <v>1879.7000000000007</v>
      </c>
    </row>
    <row r="26" spans="1:11" ht="12.75" customHeight="1" x14ac:dyDescent="0.3">
      <c r="A26" s="124">
        <v>54103</v>
      </c>
      <c r="B26" s="125" t="s">
        <v>27</v>
      </c>
      <c r="C26" s="126">
        <v>1000</v>
      </c>
      <c r="D26" s="126">
        <v>-358.57</v>
      </c>
      <c r="E26" s="122">
        <f t="shared" si="0"/>
        <v>641.43000000000006</v>
      </c>
      <c r="F26" s="122">
        <v>41.43</v>
      </c>
      <c r="G26" s="122">
        <v>0</v>
      </c>
      <c r="H26" s="123">
        <f t="shared" si="1"/>
        <v>600.00000000000011</v>
      </c>
    </row>
    <row r="27" spans="1:11" ht="12.75" customHeight="1" x14ac:dyDescent="0.3">
      <c r="A27" s="124">
        <v>54104</v>
      </c>
      <c r="B27" s="125" t="s">
        <v>28</v>
      </c>
      <c r="C27" s="126">
        <v>24090</v>
      </c>
      <c r="D27" s="126">
        <v>59569.82</v>
      </c>
      <c r="E27" s="122">
        <f t="shared" si="0"/>
        <v>83659.820000000007</v>
      </c>
      <c r="F27" s="122">
        <v>77734.52</v>
      </c>
      <c r="G27" s="122">
        <v>0.3</v>
      </c>
      <c r="H27" s="123">
        <f t="shared" si="1"/>
        <v>5925.0000000000027</v>
      </c>
    </row>
    <row r="28" spans="1:11" ht="12.75" customHeight="1" x14ac:dyDescent="0.3">
      <c r="A28" s="124">
        <v>54105</v>
      </c>
      <c r="B28" s="125" t="s">
        <v>29</v>
      </c>
      <c r="C28" s="126">
        <v>22400</v>
      </c>
      <c r="D28" s="126">
        <v>4278.2</v>
      </c>
      <c r="E28" s="122">
        <f t="shared" si="0"/>
        <v>26678.2</v>
      </c>
      <c r="F28" s="122">
        <v>20678.7</v>
      </c>
      <c r="G28" s="122">
        <v>159.5</v>
      </c>
      <c r="H28" s="123">
        <f t="shared" si="1"/>
        <v>5840</v>
      </c>
      <c r="K28" s="136"/>
    </row>
    <row r="29" spans="1:11" ht="12.75" customHeight="1" x14ac:dyDescent="0.3">
      <c r="A29" s="124">
        <v>54106</v>
      </c>
      <c r="B29" s="125" t="s">
        <v>30</v>
      </c>
      <c r="C29" s="126">
        <v>425</v>
      </c>
      <c r="D29" s="126">
        <v>386.4</v>
      </c>
      <c r="E29" s="122">
        <f t="shared" si="0"/>
        <v>811.4</v>
      </c>
      <c r="F29" s="122">
        <v>811.4</v>
      </c>
      <c r="G29" s="122">
        <v>0</v>
      </c>
      <c r="H29" s="123">
        <f t="shared" si="1"/>
        <v>0</v>
      </c>
    </row>
    <row r="30" spans="1:11" ht="12.75" customHeight="1" x14ac:dyDescent="0.3">
      <c r="A30" s="124">
        <v>54107</v>
      </c>
      <c r="B30" s="125" t="s">
        <v>31</v>
      </c>
      <c r="C30" s="126">
        <v>21370</v>
      </c>
      <c r="D30" s="126">
        <v>-3372.22</v>
      </c>
      <c r="E30" s="122">
        <f t="shared" si="0"/>
        <v>17997.78</v>
      </c>
      <c r="F30" s="122">
        <v>13955.94</v>
      </c>
      <c r="G30" s="122">
        <v>771.84</v>
      </c>
      <c r="H30" s="123">
        <f t="shared" si="1"/>
        <v>3269.9999999999982</v>
      </c>
    </row>
    <row r="31" spans="1:11" ht="12.75" customHeight="1" x14ac:dyDescent="0.3">
      <c r="A31" s="124">
        <v>54108</v>
      </c>
      <c r="B31" s="125" t="s">
        <v>32</v>
      </c>
      <c r="C31" s="126">
        <v>17815</v>
      </c>
      <c r="D31" s="126">
        <v>-1953.09</v>
      </c>
      <c r="E31" s="122">
        <f t="shared" si="0"/>
        <v>15861.91</v>
      </c>
      <c r="F31" s="122">
        <v>8039.91</v>
      </c>
      <c r="G31" s="122">
        <v>0</v>
      </c>
      <c r="H31" s="123">
        <f t="shared" si="1"/>
        <v>7822</v>
      </c>
    </row>
    <row r="32" spans="1:11" ht="12.75" customHeight="1" x14ac:dyDescent="0.3">
      <c r="A32" s="124">
        <v>54109</v>
      </c>
      <c r="B32" s="125" t="s">
        <v>33</v>
      </c>
      <c r="C32" s="126">
        <v>7140</v>
      </c>
      <c r="D32" s="126">
        <v>-2865.28</v>
      </c>
      <c r="E32" s="122">
        <f t="shared" si="0"/>
        <v>4274.7199999999993</v>
      </c>
      <c r="F32" s="122">
        <v>1875.48</v>
      </c>
      <c r="G32" s="122">
        <v>0</v>
      </c>
      <c r="H32" s="123">
        <f t="shared" si="1"/>
        <v>2399.2399999999993</v>
      </c>
    </row>
    <row r="33" spans="1:12" ht="12.75" customHeight="1" x14ac:dyDescent="0.3">
      <c r="A33" s="124">
        <v>54110</v>
      </c>
      <c r="B33" s="125" t="s">
        <v>34</v>
      </c>
      <c r="C33" s="126">
        <v>51265</v>
      </c>
      <c r="D33" s="126">
        <v>-332.79</v>
      </c>
      <c r="E33" s="122">
        <f t="shared" si="0"/>
        <v>50932.21</v>
      </c>
      <c r="F33" s="122">
        <v>50929.91</v>
      </c>
      <c r="G33" s="122">
        <v>2.2999999999999998</v>
      </c>
      <c r="H33" s="123">
        <f t="shared" si="1"/>
        <v>-4.3653969328261155E-12</v>
      </c>
    </row>
    <row r="34" spans="1:12" ht="12.75" customHeight="1" x14ac:dyDescent="0.3">
      <c r="A34" s="124">
        <v>54111</v>
      </c>
      <c r="B34" s="125" t="s">
        <v>35</v>
      </c>
      <c r="C34" s="126">
        <v>500</v>
      </c>
      <c r="D34" s="126">
        <v>-100</v>
      </c>
      <c r="E34" s="122">
        <f t="shared" si="0"/>
        <v>400</v>
      </c>
      <c r="F34" s="122">
        <v>183.34</v>
      </c>
      <c r="G34" s="122">
        <v>16.66</v>
      </c>
      <c r="H34" s="123">
        <f t="shared" si="1"/>
        <v>200</v>
      </c>
      <c r="L34" s="137"/>
    </row>
    <row r="35" spans="1:12" ht="12.75" customHeight="1" x14ac:dyDescent="0.3">
      <c r="A35" s="124">
        <v>54112</v>
      </c>
      <c r="B35" s="125" t="s">
        <v>36</v>
      </c>
      <c r="C35" s="126">
        <v>2500</v>
      </c>
      <c r="D35" s="126">
        <v>10.210000000000001</v>
      </c>
      <c r="E35" s="122">
        <f t="shared" si="0"/>
        <v>2510.21</v>
      </c>
      <c r="F35" s="122">
        <v>630.74</v>
      </c>
      <c r="G35" s="122">
        <v>629.47</v>
      </c>
      <c r="H35" s="123">
        <f t="shared" si="1"/>
        <v>1250</v>
      </c>
      <c r="L35" s="137"/>
    </row>
    <row r="36" spans="1:12" ht="12.75" customHeight="1" x14ac:dyDescent="0.3">
      <c r="A36" s="124">
        <v>54113</v>
      </c>
      <c r="B36" s="125" t="s">
        <v>37</v>
      </c>
      <c r="C36" s="126">
        <v>1060</v>
      </c>
      <c r="D36" s="126">
        <v>11480.15</v>
      </c>
      <c r="E36" s="122">
        <f t="shared" si="0"/>
        <v>12540.15</v>
      </c>
      <c r="F36" s="122">
        <v>12260</v>
      </c>
      <c r="G36" s="122">
        <v>0.15</v>
      </c>
      <c r="H36" s="123">
        <f t="shared" si="1"/>
        <v>279.99999999999966</v>
      </c>
      <c r="L36" s="137"/>
    </row>
    <row r="37" spans="1:12" ht="12.75" customHeight="1" x14ac:dyDescent="0.3">
      <c r="A37" s="124">
        <v>54114</v>
      </c>
      <c r="B37" s="125" t="s">
        <v>38</v>
      </c>
      <c r="C37" s="126">
        <v>4000</v>
      </c>
      <c r="D37" s="126">
        <v>1142.0899999999999</v>
      </c>
      <c r="E37" s="122">
        <f t="shared" si="0"/>
        <v>5142.09</v>
      </c>
      <c r="F37" s="122">
        <v>5139.99</v>
      </c>
      <c r="G37" s="122">
        <v>2.1</v>
      </c>
      <c r="H37" s="123">
        <f t="shared" si="1"/>
        <v>3.6370906286720128E-13</v>
      </c>
    </row>
    <row r="38" spans="1:12" ht="12.75" customHeight="1" x14ac:dyDescent="0.3">
      <c r="A38" s="124">
        <v>54115</v>
      </c>
      <c r="B38" s="125" t="s">
        <v>39</v>
      </c>
      <c r="C38" s="126">
        <v>3100</v>
      </c>
      <c r="D38" s="126">
        <v>3541.77</v>
      </c>
      <c r="E38" s="122">
        <f t="shared" si="0"/>
        <v>6641.77</v>
      </c>
      <c r="F38" s="122">
        <v>5865.77</v>
      </c>
      <c r="G38" s="122">
        <v>276</v>
      </c>
      <c r="H38" s="123">
        <f t="shared" si="1"/>
        <v>500</v>
      </c>
    </row>
    <row r="39" spans="1:12" ht="12.75" customHeight="1" x14ac:dyDescent="0.3">
      <c r="A39" s="124">
        <v>54116</v>
      </c>
      <c r="B39" s="125" t="s">
        <v>40</v>
      </c>
      <c r="C39" s="126">
        <v>800</v>
      </c>
      <c r="D39" s="126">
        <v>-465</v>
      </c>
      <c r="E39" s="122">
        <f t="shared" si="0"/>
        <v>335</v>
      </c>
      <c r="F39" s="122">
        <v>35</v>
      </c>
      <c r="G39" s="122">
        <v>0</v>
      </c>
      <c r="H39" s="123">
        <f t="shared" si="1"/>
        <v>300</v>
      </c>
    </row>
    <row r="40" spans="1:12" ht="12.75" customHeight="1" x14ac:dyDescent="0.3">
      <c r="A40" s="124">
        <v>54118</v>
      </c>
      <c r="B40" s="125" t="s">
        <v>41</v>
      </c>
      <c r="C40" s="126">
        <v>1300</v>
      </c>
      <c r="D40" s="126">
        <v>1455.12</v>
      </c>
      <c r="E40" s="122">
        <f t="shared" si="0"/>
        <v>2755.12</v>
      </c>
      <c r="F40" s="122">
        <v>2415.1</v>
      </c>
      <c r="G40" s="122">
        <v>0</v>
      </c>
      <c r="H40" s="123">
        <f t="shared" si="1"/>
        <v>340.02</v>
      </c>
    </row>
    <row r="41" spans="1:12" ht="12.75" customHeight="1" x14ac:dyDescent="0.3">
      <c r="A41" s="124">
        <v>54119</v>
      </c>
      <c r="B41" s="125" t="s">
        <v>42</v>
      </c>
      <c r="C41" s="126">
        <v>2100</v>
      </c>
      <c r="D41" s="126">
        <v>933.93</v>
      </c>
      <c r="E41" s="122">
        <f t="shared" si="0"/>
        <v>3033.93</v>
      </c>
      <c r="F41" s="122">
        <v>2033.93</v>
      </c>
      <c r="G41" s="122">
        <v>0</v>
      </c>
      <c r="H41" s="123">
        <f t="shared" si="1"/>
        <v>999.99999999999977</v>
      </c>
    </row>
    <row r="42" spans="1:12" ht="12.75" customHeight="1" thickBot="1" x14ac:dyDescent="0.35">
      <c r="A42" s="138">
        <v>54199</v>
      </c>
      <c r="B42" s="139" t="s">
        <v>43</v>
      </c>
      <c r="C42" s="140">
        <v>560050</v>
      </c>
      <c r="D42" s="140">
        <v>56050.400000000001</v>
      </c>
      <c r="E42" s="122">
        <f t="shared" si="0"/>
        <v>616100.4</v>
      </c>
      <c r="F42" s="122">
        <v>589721.04</v>
      </c>
      <c r="G42" s="122">
        <v>5688.54</v>
      </c>
      <c r="H42" s="123">
        <f t="shared" si="1"/>
        <v>20690.819999999985</v>
      </c>
    </row>
    <row r="43" spans="1:12" ht="14.25" customHeight="1" thickBot="1" x14ac:dyDescent="0.35">
      <c r="A43" s="141"/>
      <c r="B43" s="142" t="s">
        <v>44</v>
      </c>
      <c r="C43" s="143">
        <f t="shared" ref="C43:H43" si="3">SUM(C25:C42)</f>
        <v>756925</v>
      </c>
      <c r="D43" s="143">
        <f t="shared" si="3"/>
        <v>119693.45999999999</v>
      </c>
      <c r="E43" s="143">
        <f t="shared" si="3"/>
        <v>876618.46</v>
      </c>
      <c r="F43" s="143">
        <f t="shared" si="3"/>
        <v>816774.32000000007</v>
      </c>
      <c r="G43" s="143">
        <f t="shared" si="3"/>
        <v>7547.3600000000006</v>
      </c>
      <c r="H43" s="144">
        <f t="shared" si="3"/>
        <v>52296.779999999984</v>
      </c>
    </row>
    <row r="44" spans="1:12" ht="12.75" customHeight="1" x14ac:dyDescent="0.3">
      <c r="A44" s="145"/>
      <c r="B44" s="146"/>
      <c r="C44" s="147"/>
      <c r="D44" s="147"/>
      <c r="E44" s="147"/>
      <c r="F44" s="147"/>
      <c r="G44" s="147"/>
      <c r="H44" s="148"/>
    </row>
    <row r="45" spans="1:12" ht="12.75" customHeight="1" x14ac:dyDescent="0.3">
      <c r="A45" s="145"/>
      <c r="B45" s="146"/>
      <c r="C45" s="147"/>
      <c r="D45" s="147"/>
      <c r="E45" s="147"/>
      <c r="F45" s="147"/>
      <c r="G45" s="147"/>
      <c r="H45" s="148"/>
    </row>
    <row r="46" spans="1:12" ht="12.75" customHeight="1" thickBot="1" x14ac:dyDescent="0.35">
      <c r="A46" s="145"/>
      <c r="B46" s="146"/>
      <c r="C46" s="147"/>
      <c r="D46" s="147"/>
      <c r="E46" s="147"/>
      <c r="F46" s="147"/>
      <c r="G46" s="147"/>
      <c r="H46" s="148"/>
    </row>
    <row r="47" spans="1:12" ht="12.75" customHeight="1" thickBot="1" x14ac:dyDescent="0.35">
      <c r="A47" s="113" t="s">
        <v>5</v>
      </c>
      <c r="B47" s="114" t="s">
        <v>6</v>
      </c>
      <c r="C47" s="149" t="s">
        <v>7</v>
      </c>
      <c r="D47" s="115" t="s">
        <v>8</v>
      </c>
      <c r="E47" s="197" t="s">
        <v>45</v>
      </c>
      <c r="F47" s="151" t="s">
        <v>10</v>
      </c>
      <c r="G47" s="152" t="s">
        <v>11</v>
      </c>
      <c r="H47" s="153" t="s">
        <v>12</v>
      </c>
    </row>
    <row r="48" spans="1:12" ht="12.75" customHeight="1" x14ac:dyDescent="0.3">
      <c r="A48" s="154">
        <v>54201</v>
      </c>
      <c r="B48" s="155" t="s">
        <v>46</v>
      </c>
      <c r="C48" s="156">
        <v>167480</v>
      </c>
      <c r="D48" s="156">
        <v>-8296.33</v>
      </c>
      <c r="E48" s="122">
        <f t="shared" ref="E48:E71" si="4">C48+D48</f>
        <v>159183.67000000001</v>
      </c>
      <c r="F48" s="122">
        <v>115435.76</v>
      </c>
      <c r="G48" s="122">
        <v>758.42</v>
      </c>
      <c r="H48" s="123">
        <f t="shared" ref="H48:H86" si="5">((E48-F48)-G48)</f>
        <v>42989.49000000002</v>
      </c>
    </row>
    <row r="49" spans="1:8" ht="12.75" customHeight="1" x14ac:dyDescent="0.3">
      <c r="A49" s="124">
        <v>54202</v>
      </c>
      <c r="B49" s="125" t="s">
        <v>47</v>
      </c>
      <c r="C49" s="126">
        <v>41600</v>
      </c>
      <c r="D49" s="126">
        <v>-6079.77</v>
      </c>
      <c r="E49" s="122">
        <f t="shared" si="4"/>
        <v>35520.229999999996</v>
      </c>
      <c r="F49" s="122">
        <v>14467.77</v>
      </c>
      <c r="G49" s="122">
        <v>7093.8</v>
      </c>
      <c r="H49" s="123">
        <f t="shared" si="5"/>
        <v>13958.659999999996</v>
      </c>
    </row>
    <row r="50" spans="1:8" ht="12.75" customHeight="1" x14ac:dyDescent="0.3">
      <c r="A50" s="138">
        <v>54203</v>
      </c>
      <c r="B50" s="139" t="s">
        <v>48</v>
      </c>
      <c r="C50" s="140">
        <v>166593</v>
      </c>
      <c r="D50" s="140">
        <v>-948.15</v>
      </c>
      <c r="E50" s="122">
        <f t="shared" si="4"/>
        <v>165644.85</v>
      </c>
      <c r="F50" s="122">
        <v>140619.81</v>
      </c>
      <c r="G50" s="122">
        <v>3660.87</v>
      </c>
      <c r="H50" s="123">
        <f t="shared" si="5"/>
        <v>21364.170000000009</v>
      </c>
    </row>
    <row r="51" spans="1:8" ht="12.75" customHeight="1" x14ac:dyDescent="0.3">
      <c r="A51" s="124">
        <v>54204</v>
      </c>
      <c r="B51" s="125" t="s">
        <v>49</v>
      </c>
      <c r="C51" s="126">
        <v>1200</v>
      </c>
      <c r="D51" s="126">
        <v>-700</v>
      </c>
      <c r="E51" s="122">
        <f t="shared" si="4"/>
        <v>500</v>
      </c>
      <c r="F51" s="122"/>
      <c r="G51" s="122">
        <v>0</v>
      </c>
      <c r="H51" s="123">
        <f t="shared" si="5"/>
        <v>500</v>
      </c>
    </row>
    <row r="52" spans="1:8" ht="12.75" customHeight="1" x14ac:dyDescent="0.3">
      <c r="A52" s="157"/>
      <c r="B52" s="129" t="s">
        <v>44</v>
      </c>
      <c r="C52" s="131">
        <f>SUM(C48:C51)</f>
        <v>376873</v>
      </c>
      <c r="D52" s="131">
        <f>SUM(D48:D51)</f>
        <v>-16024.25</v>
      </c>
      <c r="E52" s="131">
        <f>SUM(E48:E51)</f>
        <v>360848.75</v>
      </c>
      <c r="F52" s="131">
        <f>SUM(F48:F51)</f>
        <v>270523.33999999997</v>
      </c>
      <c r="G52" s="131">
        <f>SUM(G48:G51)</f>
        <v>11513.09</v>
      </c>
      <c r="H52" s="123">
        <f t="shared" si="5"/>
        <v>78812.320000000036</v>
      </c>
    </row>
    <row r="53" spans="1:8" ht="12.75" customHeight="1" x14ac:dyDescent="0.3">
      <c r="A53" s="124">
        <v>54301</v>
      </c>
      <c r="B53" s="125" t="s">
        <v>50</v>
      </c>
      <c r="C53" s="126">
        <v>26900</v>
      </c>
      <c r="D53" s="126">
        <v>-1112.48</v>
      </c>
      <c r="E53" s="122">
        <f t="shared" si="4"/>
        <v>25787.52</v>
      </c>
      <c r="F53" s="122">
        <v>23315.919999999998</v>
      </c>
      <c r="G53" s="122">
        <v>55</v>
      </c>
      <c r="H53" s="123">
        <f t="shared" si="5"/>
        <v>2416.6000000000022</v>
      </c>
    </row>
    <row r="54" spans="1:8" ht="12.75" customHeight="1" x14ac:dyDescent="0.3">
      <c r="A54" s="120">
        <v>54302</v>
      </c>
      <c r="B54" s="121" t="s">
        <v>51</v>
      </c>
      <c r="C54" s="122">
        <v>63000</v>
      </c>
      <c r="D54" s="122">
        <v>-751.06</v>
      </c>
      <c r="E54" s="122">
        <f t="shared" si="4"/>
        <v>62248.94</v>
      </c>
      <c r="F54" s="122">
        <v>57916.42</v>
      </c>
      <c r="G54" s="122">
        <v>0</v>
      </c>
      <c r="H54" s="123">
        <f t="shared" si="5"/>
        <v>4332.5200000000041</v>
      </c>
    </row>
    <row r="55" spans="1:8" ht="12.75" customHeight="1" x14ac:dyDescent="0.3">
      <c r="A55" s="124">
        <v>54304</v>
      </c>
      <c r="B55" s="125" t="s">
        <v>52</v>
      </c>
      <c r="C55" s="126">
        <v>0</v>
      </c>
      <c r="D55" s="126">
        <v>260</v>
      </c>
      <c r="E55" s="122">
        <f t="shared" si="4"/>
        <v>260</v>
      </c>
      <c r="F55" s="122">
        <v>260</v>
      </c>
      <c r="G55" s="122">
        <v>0</v>
      </c>
      <c r="H55" s="123">
        <f t="shared" si="5"/>
        <v>0</v>
      </c>
    </row>
    <row r="56" spans="1:8" ht="12.75" customHeight="1" x14ac:dyDescent="0.3">
      <c r="A56" s="124">
        <v>54305</v>
      </c>
      <c r="B56" s="125" t="s">
        <v>53</v>
      </c>
      <c r="C56" s="126">
        <v>20000</v>
      </c>
      <c r="D56" s="126">
        <v>-10817.23</v>
      </c>
      <c r="E56" s="122">
        <f t="shared" si="4"/>
        <v>9182.77</v>
      </c>
      <c r="F56" s="122">
        <v>3020</v>
      </c>
      <c r="G56" s="122">
        <v>0</v>
      </c>
      <c r="H56" s="123">
        <f t="shared" si="5"/>
        <v>6162.77</v>
      </c>
    </row>
    <row r="57" spans="1:8" ht="12.75" customHeight="1" x14ac:dyDescent="0.3">
      <c r="A57" s="124">
        <v>54306</v>
      </c>
      <c r="B57" s="125" t="s">
        <v>54</v>
      </c>
      <c r="C57" s="126">
        <v>4500</v>
      </c>
      <c r="D57" s="126">
        <v>126500</v>
      </c>
      <c r="E57" s="122">
        <f t="shared" si="4"/>
        <v>131000</v>
      </c>
      <c r="F57" s="122">
        <v>130491.74</v>
      </c>
      <c r="G57" s="122">
        <v>0</v>
      </c>
      <c r="H57" s="123">
        <f t="shared" si="5"/>
        <v>508.25999999999476</v>
      </c>
    </row>
    <row r="58" spans="1:8" ht="12.75" customHeight="1" x14ac:dyDescent="0.3">
      <c r="A58" s="124">
        <v>54307</v>
      </c>
      <c r="B58" s="125" t="s">
        <v>55</v>
      </c>
      <c r="C58" s="126">
        <v>6500</v>
      </c>
      <c r="D58" s="126">
        <v>1002</v>
      </c>
      <c r="E58" s="122">
        <f t="shared" si="4"/>
        <v>7502</v>
      </c>
      <c r="F58" s="122">
        <v>7374</v>
      </c>
      <c r="G58" s="122">
        <v>64</v>
      </c>
      <c r="H58" s="123">
        <f t="shared" si="5"/>
        <v>64</v>
      </c>
    </row>
    <row r="59" spans="1:8" ht="12.75" customHeight="1" x14ac:dyDescent="0.3">
      <c r="A59" s="124">
        <v>54308</v>
      </c>
      <c r="B59" s="125" t="s">
        <v>56</v>
      </c>
      <c r="C59" s="126">
        <v>500</v>
      </c>
      <c r="D59" s="126">
        <v>350</v>
      </c>
      <c r="E59" s="122">
        <f t="shared" si="4"/>
        <v>850</v>
      </c>
      <c r="F59" s="122">
        <v>264</v>
      </c>
      <c r="G59" s="122">
        <v>0</v>
      </c>
      <c r="H59" s="123">
        <f t="shared" si="5"/>
        <v>586</v>
      </c>
    </row>
    <row r="60" spans="1:8" ht="12.75" customHeight="1" x14ac:dyDescent="0.3">
      <c r="A60" s="124">
        <v>54313</v>
      </c>
      <c r="B60" s="125" t="s">
        <v>57</v>
      </c>
      <c r="C60" s="126">
        <v>17580</v>
      </c>
      <c r="D60" s="126">
        <v>466.44</v>
      </c>
      <c r="E60" s="122">
        <f t="shared" si="4"/>
        <v>18046.439999999999</v>
      </c>
      <c r="F60" s="122">
        <v>14263.44</v>
      </c>
      <c r="G60" s="122">
        <v>0</v>
      </c>
      <c r="H60" s="123">
        <f t="shared" si="5"/>
        <v>3782.9999999999982</v>
      </c>
    </row>
    <row r="61" spans="1:8" ht="12.75" customHeight="1" x14ac:dyDescent="0.3">
      <c r="A61" s="124">
        <v>54314</v>
      </c>
      <c r="B61" s="125" t="s">
        <v>58</v>
      </c>
      <c r="C61" s="126">
        <v>0</v>
      </c>
      <c r="D61" s="126">
        <v>7452.83</v>
      </c>
      <c r="E61" s="122">
        <f t="shared" si="4"/>
        <v>7452.83</v>
      </c>
      <c r="F61" s="122">
        <v>7452.83</v>
      </c>
      <c r="G61" s="122">
        <v>0</v>
      </c>
      <c r="H61" s="123">
        <f t="shared" si="5"/>
        <v>0</v>
      </c>
    </row>
    <row r="62" spans="1:8" ht="12.75" customHeight="1" x14ac:dyDescent="0.3">
      <c r="A62" s="124">
        <v>54316</v>
      </c>
      <c r="B62" s="125" t="s">
        <v>59</v>
      </c>
      <c r="C62" s="126">
        <v>22500</v>
      </c>
      <c r="D62" s="126">
        <v>-5867.86</v>
      </c>
      <c r="E62" s="122">
        <f t="shared" si="4"/>
        <v>16632.14</v>
      </c>
      <c r="F62" s="122">
        <v>15976.98</v>
      </c>
      <c r="G62" s="122">
        <v>536.38</v>
      </c>
      <c r="H62" s="123">
        <f t="shared" si="5"/>
        <v>118.77999999999986</v>
      </c>
    </row>
    <row r="63" spans="1:8" ht="12.75" customHeight="1" x14ac:dyDescent="0.3">
      <c r="A63" s="124">
        <v>54317</v>
      </c>
      <c r="B63" s="125" t="s">
        <v>60</v>
      </c>
      <c r="C63" s="126">
        <v>600670</v>
      </c>
      <c r="D63" s="126">
        <v>-13341.54</v>
      </c>
      <c r="E63" s="122">
        <f t="shared" si="4"/>
        <v>587328.46</v>
      </c>
      <c r="F63" s="122">
        <v>585064.92000000004</v>
      </c>
      <c r="G63" s="122">
        <v>21.2</v>
      </c>
      <c r="H63" s="123">
        <f t="shared" si="5"/>
        <v>2242.339999999921</v>
      </c>
    </row>
    <row r="64" spans="1:8" ht="12.75" customHeight="1" x14ac:dyDescent="0.3">
      <c r="A64" s="124">
        <v>54399</v>
      </c>
      <c r="B64" s="125" t="s">
        <v>61</v>
      </c>
      <c r="C64" s="126">
        <v>5044880</v>
      </c>
      <c r="D64" s="126">
        <v>-541396.63</v>
      </c>
      <c r="E64" s="122">
        <f t="shared" si="4"/>
        <v>4503483.37</v>
      </c>
      <c r="F64" s="122">
        <v>50348.84</v>
      </c>
      <c r="G64" s="122">
        <v>2165872.4500000002</v>
      </c>
      <c r="H64" s="123">
        <f t="shared" si="5"/>
        <v>2287262.08</v>
      </c>
    </row>
    <row r="65" spans="1:11" ht="12.75" customHeight="1" x14ac:dyDescent="0.3">
      <c r="A65" s="157"/>
      <c r="B65" s="129" t="s">
        <v>44</v>
      </c>
      <c r="C65" s="131">
        <f>SUM(C53:C64)</f>
        <v>5807030</v>
      </c>
      <c r="D65" s="131">
        <f>SUM(D53:D64)</f>
        <v>-437255.53</v>
      </c>
      <c r="E65" s="131">
        <f>SUM(E53:E64)</f>
        <v>5369774.4699999997</v>
      </c>
      <c r="F65" s="131">
        <f>SUM(F53:F64)</f>
        <v>895749.09</v>
      </c>
      <c r="G65" s="131">
        <f>SUM(G53:G64)</f>
        <v>2166549.0300000003</v>
      </c>
      <c r="H65" s="158">
        <f t="shared" si="5"/>
        <v>2307476.3499999996</v>
      </c>
    </row>
    <row r="66" spans="1:11" ht="12.75" customHeight="1" x14ac:dyDescent="0.3">
      <c r="A66" s="124">
        <v>54402</v>
      </c>
      <c r="B66" s="125" t="s">
        <v>62</v>
      </c>
      <c r="C66" s="126">
        <v>6000</v>
      </c>
      <c r="D66" s="126">
        <v>-2442.08</v>
      </c>
      <c r="E66" s="122">
        <f t="shared" si="4"/>
        <v>3557.92</v>
      </c>
      <c r="F66" s="122">
        <v>0</v>
      </c>
      <c r="G66" s="126">
        <v>1457.92</v>
      </c>
      <c r="H66" s="123">
        <f t="shared" si="5"/>
        <v>2100</v>
      </c>
    </row>
    <row r="67" spans="1:11" ht="12.75" customHeight="1" x14ac:dyDescent="0.3">
      <c r="A67" s="124">
        <v>54403</v>
      </c>
      <c r="B67" s="125" t="s">
        <v>63</v>
      </c>
      <c r="C67" s="126">
        <v>11400</v>
      </c>
      <c r="D67" s="126">
        <v>49</v>
      </c>
      <c r="E67" s="122">
        <f t="shared" si="4"/>
        <v>11449</v>
      </c>
      <c r="F67" s="122">
        <v>5480</v>
      </c>
      <c r="G67" s="122">
        <v>2488</v>
      </c>
      <c r="H67" s="123">
        <f t="shared" si="5"/>
        <v>3481</v>
      </c>
    </row>
    <row r="68" spans="1:11" ht="12.75" customHeight="1" x14ac:dyDescent="0.3">
      <c r="A68" s="124">
        <v>54404</v>
      </c>
      <c r="B68" s="125" t="s">
        <v>64</v>
      </c>
      <c r="C68" s="126">
        <v>12000</v>
      </c>
      <c r="D68" s="126">
        <v>-3675.91</v>
      </c>
      <c r="E68" s="122">
        <f t="shared" si="4"/>
        <v>8324.09</v>
      </c>
      <c r="F68" s="122">
        <v>945</v>
      </c>
      <c r="G68" s="122">
        <v>2324.09</v>
      </c>
      <c r="H68" s="123">
        <f t="shared" si="5"/>
        <v>5055</v>
      </c>
    </row>
    <row r="69" spans="1:11" ht="12.75" customHeight="1" x14ac:dyDescent="0.3">
      <c r="A69" s="157"/>
      <c r="B69" s="129" t="s">
        <v>44</v>
      </c>
      <c r="C69" s="131">
        <f>SUM(C66:C68)</f>
        <v>29400</v>
      </c>
      <c r="D69" s="131">
        <f>SUM(D66:D68)</f>
        <v>-6068.99</v>
      </c>
      <c r="E69" s="131">
        <f>SUM(E66:E68)</f>
        <v>23331.010000000002</v>
      </c>
      <c r="F69" s="131">
        <f>SUM(F66:F68)</f>
        <v>6425</v>
      </c>
      <c r="G69" s="131">
        <f>SUM(G66:G68)</f>
        <v>6270.01</v>
      </c>
      <c r="H69" s="158">
        <f t="shared" si="5"/>
        <v>10636.000000000002</v>
      </c>
    </row>
    <row r="70" spans="1:11" ht="12.75" customHeight="1" x14ac:dyDescent="0.3">
      <c r="A70" s="124">
        <v>54505</v>
      </c>
      <c r="B70" s="125" t="s">
        <v>65</v>
      </c>
      <c r="C70" s="126">
        <v>7000</v>
      </c>
      <c r="D70" s="126">
        <v>3480</v>
      </c>
      <c r="E70" s="122">
        <f t="shared" si="4"/>
        <v>10480</v>
      </c>
      <c r="F70" s="122">
        <v>6480</v>
      </c>
      <c r="G70" s="122">
        <v>4000</v>
      </c>
      <c r="H70" s="123">
        <f t="shared" si="5"/>
        <v>0</v>
      </c>
    </row>
    <row r="71" spans="1:11" ht="12.75" customHeight="1" x14ac:dyDescent="0.3">
      <c r="A71" s="124">
        <v>54599</v>
      </c>
      <c r="B71" s="125" t="s">
        <v>66</v>
      </c>
      <c r="C71" s="126">
        <v>0</v>
      </c>
      <c r="D71" s="126">
        <v>14125</v>
      </c>
      <c r="E71" s="122">
        <f t="shared" si="4"/>
        <v>14125</v>
      </c>
      <c r="F71" s="122">
        <v>0</v>
      </c>
      <c r="G71" s="122">
        <v>0</v>
      </c>
      <c r="H71" s="123">
        <f t="shared" si="5"/>
        <v>14125</v>
      </c>
    </row>
    <row r="72" spans="1:11" ht="12.75" customHeight="1" thickBot="1" x14ac:dyDescent="0.35">
      <c r="A72" s="159"/>
      <c r="B72" s="160" t="s">
        <v>44</v>
      </c>
      <c r="C72" s="161">
        <f>SUM(C70:C71)</f>
        <v>7000</v>
      </c>
      <c r="D72" s="161">
        <f>SUM(D70:D71)</f>
        <v>17605</v>
      </c>
      <c r="E72" s="161">
        <f>SUM(E70:E71)</f>
        <v>24605</v>
      </c>
      <c r="F72" s="161">
        <f>SUM(F70:F71)</f>
        <v>6480</v>
      </c>
      <c r="G72" s="161">
        <f>SUM(G70:G71)</f>
        <v>4000</v>
      </c>
      <c r="H72" s="162">
        <f t="shared" si="5"/>
        <v>14125</v>
      </c>
    </row>
    <row r="73" spans="1:11" ht="15" customHeight="1" thickBot="1" x14ac:dyDescent="0.35">
      <c r="A73" s="163"/>
      <c r="B73" s="142" t="s">
        <v>25</v>
      </c>
      <c r="C73" s="143">
        <f>+C72+C69+C65+C52+C43</f>
        <v>6977228</v>
      </c>
      <c r="D73" s="143">
        <f>+D72+D69+D65+D52+D43</f>
        <v>-322050.31000000006</v>
      </c>
      <c r="E73" s="198">
        <f>+E72+E69+E65+E52+E43</f>
        <v>6655177.6899999995</v>
      </c>
      <c r="F73" s="165">
        <f>+F72+F69+F65+F52+F43</f>
        <v>1995951.75</v>
      </c>
      <c r="G73" s="166">
        <f>+G72+G69+G65+G52+G43</f>
        <v>2195879.4899999998</v>
      </c>
      <c r="H73" s="167">
        <f t="shared" si="5"/>
        <v>2463346.4499999997</v>
      </c>
      <c r="J73" s="168"/>
      <c r="K73" s="169"/>
    </row>
    <row r="74" spans="1:11" ht="12.75" customHeight="1" x14ac:dyDescent="0.3">
      <c r="A74" s="120">
        <v>55599</v>
      </c>
      <c r="B74" s="121" t="s">
        <v>67</v>
      </c>
      <c r="C74" s="122">
        <v>4710</v>
      </c>
      <c r="D74" s="122">
        <v>-976.65</v>
      </c>
      <c r="E74" s="122">
        <f t="shared" ref="E74" si="6">C74+D74</f>
        <v>3733.35</v>
      </c>
      <c r="F74" s="122">
        <v>3046.77</v>
      </c>
      <c r="G74" s="122">
        <v>686.58</v>
      </c>
      <c r="H74" s="123">
        <f t="shared" si="5"/>
        <v>-1.1368683772161603E-13</v>
      </c>
    </row>
    <row r="75" spans="1:11" ht="12.75" customHeight="1" x14ac:dyDescent="0.3">
      <c r="A75" s="157"/>
      <c r="B75" s="129" t="s">
        <v>44</v>
      </c>
      <c r="C75" s="131">
        <f>SUM(C74)</f>
        <v>4710</v>
      </c>
      <c r="D75" s="131">
        <f>SUM(D74)</f>
        <v>-976.65</v>
      </c>
      <c r="E75" s="131">
        <f>SUM(E74)</f>
        <v>3733.35</v>
      </c>
      <c r="F75" s="131">
        <f>SUM(F74)</f>
        <v>3046.77</v>
      </c>
      <c r="G75" s="131">
        <f>SUM(G74)</f>
        <v>686.58</v>
      </c>
      <c r="H75" s="158">
        <f t="shared" si="5"/>
        <v>-1.1368683772161603E-13</v>
      </c>
    </row>
    <row r="76" spans="1:11" ht="13.5" customHeight="1" x14ac:dyDescent="0.3">
      <c r="A76" s="124">
        <v>55601</v>
      </c>
      <c r="B76" s="125" t="s">
        <v>68</v>
      </c>
      <c r="C76" s="170">
        <v>40650</v>
      </c>
      <c r="D76" s="126">
        <v>4744.88</v>
      </c>
      <c r="E76" s="122">
        <f t="shared" ref="E76:E78" si="7">C76+D76</f>
        <v>45394.879999999997</v>
      </c>
      <c r="F76" s="122">
        <v>45394.879999999997</v>
      </c>
      <c r="G76" s="122">
        <v>0</v>
      </c>
      <c r="H76" s="123">
        <f t="shared" si="5"/>
        <v>0</v>
      </c>
    </row>
    <row r="77" spans="1:11" ht="13.5" customHeight="1" x14ac:dyDescent="0.3">
      <c r="A77" s="124">
        <v>55602</v>
      </c>
      <c r="B77" s="125" t="s">
        <v>69</v>
      </c>
      <c r="C77" s="170">
        <v>43600</v>
      </c>
      <c r="D77" s="126">
        <v>-1181.03</v>
      </c>
      <c r="E77" s="122">
        <f t="shared" si="7"/>
        <v>42418.97</v>
      </c>
      <c r="F77" s="122">
        <v>42418.97</v>
      </c>
      <c r="G77" s="122">
        <v>0</v>
      </c>
      <c r="H77" s="123">
        <f t="shared" si="5"/>
        <v>0</v>
      </c>
    </row>
    <row r="78" spans="1:11" ht="15" customHeight="1" x14ac:dyDescent="0.3">
      <c r="A78" s="124">
        <v>55603</v>
      </c>
      <c r="B78" s="125" t="s">
        <v>70</v>
      </c>
      <c r="C78" s="170">
        <v>25</v>
      </c>
      <c r="D78" s="126">
        <v>0</v>
      </c>
      <c r="E78" s="122">
        <f t="shared" si="7"/>
        <v>25</v>
      </c>
      <c r="F78" s="122">
        <v>25</v>
      </c>
      <c r="G78" s="126">
        <v>0</v>
      </c>
      <c r="H78" s="123">
        <f t="shared" si="5"/>
        <v>0</v>
      </c>
    </row>
    <row r="79" spans="1:11" ht="12.75" customHeight="1" thickBot="1" x14ac:dyDescent="0.35">
      <c r="A79" s="159"/>
      <c r="B79" s="160" t="s">
        <v>44</v>
      </c>
      <c r="C79" s="161">
        <f>SUM(C76:C78)</f>
        <v>84275</v>
      </c>
      <c r="D79" s="161">
        <f>SUM(D76:D77)</f>
        <v>3563.8500000000004</v>
      </c>
      <c r="E79" s="161">
        <f>SUM(E76:E78)</f>
        <v>87838.85</v>
      </c>
      <c r="F79" s="161">
        <f>SUM(F76:F78)</f>
        <v>87838.85</v>
      </c>
      <c r="G79" s="161">
        <f>SUM(G76:G78)</f>
        <v>0</v>
      </c>
      <c r="H79" s="162">
        <f t="shared" si="5"/>
        <v>0</v>
      </c>
      <c r="I79" s="171"/>
    </row>
    <row r="80" spans="1:11" ht="12.75" customHeight="1" thickBot="1" x14ac:dyDescent="0.35">
      <c r="A80" s="163"/>
      <c r="B80" s="142" t="s">
        <v>25</v>
      </c>
      <c r="C80" s="143">
        <f>+C79+C75</f>
        <v>88985</v>
      </c>
      <c r="D80" s="143">
        <f>+D75+D79</f>
        <v>2587.2000000000003</v>
      </c>
      <c r="E80" s="198">
        <f>+E79+E75</f>
        <v>91572.200000000012</v>
      </c>
      <c r="F80" s="165">
        <f>+F79+F75</f>
        <v>90885.62000000001</v>
      </c>
      <c r="G80" s="166">
        <f>+G75+G79</f>
        <v>686.58</v>
      </c>
      <c r="H80" s="167">
        <f t="shared" si="5"/>
        <v>1.7053025658242404E-12</v>
      </c>
      <c r="I80" s="171"/>
    </row>
    <row r="81" spans="1:9" s="176" customFormat="1" ht="12.75" customHeight="1" x14ac:dyDescent="0.3">
      <c r="A81" s="120">
        <v>56303</v>
      </c>
      <c r="B81" s="121" t="s">
        <v>71</v>
      </c>
      <c r="C81" s="122">
        <v>4000</v>
      </c>
      <c r="D81" s="122">
        <v>0</v>
      </c>
      <c r="E81" s="122">
        <f t="shared" ref="E81:E82" si="8">C81+D81</f>
        <v>4000</v>
      </c>
      <c r="F81" s="122">
        <v>0</v>
      </c>
      <c r="G81" s="122">
        <v>2000</v>
      </c>
      <c r="H81" s="174">
        <f t="shared" si="5"/>
        <v>2000</v>
      </c>
      <c r="I81" s="175"/>
    </row>
    <row r="82" spans="1:9" s="176" customFormat="1" ht="12.75" customHeight="1" x14ac:dyDescent="0.3">
      <c r="A82" s="124">
        <v>56304</v>
      </c>
      <c r="B82" s="125" t="s">
        <v>72</v>
      </c>
      <c r="C82" s="126">
        <v>0</v>
      </c>
      <c r="D82" s="126">
        <v>0</v>
      </c>
      <c r="E82" s="122">
        <f t="shared" si="8"/>
        <v>0</v>
      </c>
      <c r="F82" s="122">
        <v>0</v>
      </c>
      <c r="G82" s="126">
        <v>0</v>
      </c>
      <c r="H82" s="177">
        <f t="shared" si="5"/>
        <v>0</v>
      </c>
      <c r="I82" s="175"/>
    </row>
    <row r="83" spans="1:9" s="176" customFormat="1" ht="12.75" customHeight="1" x14ac:dyDescent="0.3">
      <c r="A83" s="157"/>
      <c r="B83" s="129" t="s">
        <v>44</v>
      </c>
      <c r="C83" s="131">
        <f>C82+C81</f>
        <v>4000</v>
      </c>
      <c r="D83" s="131">
        <f>SUM(D81:D82)</f>
        <v>0</v>
      </c>
      <c r="E83" s="131">
        <f>SUM(E81:E82)</f>
        <v>4000</v>
      </c>
      <c r="F83" s="131">
        <f>SUM(F81:F82)</f>
        <v>0</v>
      </c>
      <c r="G83" s="131">
        <f t="shared" ref="G83:H83" si="9">SUM(G81:G82)</f>
        <v>2000</v>
      </c>
      <c r="H83" s="131">
        <f t="shared" si="9"/>
        <v>2000</v>
      </c>
      <c r="I83" s="175"/>
    </row>
    <row r="84" spans="1:9" s="176" customFormat="1" ht="12.75" customHeight="1" x14ac:dyDescent="0.3">
      <c r="A84" s="124">
        <v>56404</v>
      </c>
      <c r="B84" s="125" t="s">
        <v>73</v>
      </c>
      <c r="C84" s="126">
        <v>5500</v>
      </c>
      <c r="D84" s="126">
        <v>137.65</v>
      </c>
      <c r="E84" s="122">
        <f t="shared" ref="E84" si="10">C84+D84</f>
        <v>5637.65</v>
      </c>
      <c r="F84" s="122">
        <v>5637.65</v>
      </c>
      <c r="G84" s="126">
        <v>0</v>
      </c>
      <c r="H84" s="174">
        <f t="shared" si="5"/>
        <v>0</v>
      </c>
      <c r="I84" s="175"/>
    </row>
    <row r="85" spans="1:9" s="176" customFormat="1" ht="13.5" customHeight="1" thickBot="1" x14ac:dyDescent="0.35">
      <c r="A85" s="159"/>
      <c r="B85" s="160" t="s">
        <v>44</v>
      </c>
      <c r="C85" s="161">
        <f>SUM(C84)</f>
        <v>5500</v>
      </c>
      <c r="D85" s="161">
        <f>SUM(D84)</f>
        <v>137.65</v>
      </c>
      <c r="E85" s="161">
        <f>SUM(E84)</f>
        <v>5637.65</v>
      </c>
      <c r="F85" s="161">
        <f>SUM(F84)</f>
        <v>5637.65</v>
      </c>
      <c r="G85" s="161">
        <f>SUM(G84)</f>
        <v>0</v>
      </c>
      <c r="H85" s="178">
        <f t="shared" si="5"/>
        <v>0</v>
      </c>
      <c r="I85" s="175"/>
    </row>
    <row r="86" spans="1:9" s="176" customFormat="1" ht="15" customHeight="1" thickBot="1" x14ac:dyDescent="0.35">
      <c r="A86" s="163"/>
      <c r="B86" s="142" t="s">
        <v>25</v>
      </c>
      <c r="C86" s="143">
        <f t="shared" ref="C86:G86" si="11">+C83+C85</f>
        <v>9500</v>
      </c>
      <c r="D86" s="143">
        <f t="shared" si="11"/>
        <v>137.65</v>
      </c>
      <c r="E86" s="198">
        <f t="shared" si="11"/>
        <v>9637.65</v>
      </c>
      <c r="F86" s="165">
        <f t="shared" si="11"/>
        <v>5637.65</v>
      </c>
      <c r="G86" s="166">
        <f t="shared" si="11"/>
        <v>2000</v>
      </c>
      <c r="H86" s="167">
        <f t="shared" si="5"/>
        <v>2000</v>
      </c>
      <c r="I86" s="175"/>
    </row>
    <row r="87" spans="1:9" s="176" customFormat="1" ht="12.75" customHeight="1" x14ac:dyDescent="0.3">
      <c r="A87" s="146"/>
      <c r="B87" s="146"/>
      <c r="C87" s="147"/>
      <c r="D87" s="147"/>
      <c r="E87" s="147"/>
      <c r="F87" s="147"/>
      <c r="G87" s="147"/>
      <c r="H87" s="147"/>
      <c r="I87" s="175"/>
    </row>
    <row r="88" spans="1:9" s="176" customFormat="1" ht="12.75" customHeight="1" x14ac:dyDescent="0.3">
      <c r="A88" s="146"/>
      <c r="B88" s="146"/>
      <c r="C88" s="147"/>
      <c r="D88" s="147"/>
      <c r="E88" s="147"/>
      <c r="F88" s="147"/>
      <c r="G88" s="147"/>
      <c r="H88" s="147"/>
      <c r="I88" s="175"/>
    </row>
    <row r="89" spans="1:9" s="176" customFormat="1" ht="12.75" customHeight="1" x14ac:dyDescent="0.3">
      <c r="A89" s="146"/>
      <c r="B89" s="146"/>
      <c r="C89" s="147"/>
      <c r="D89" s="147"/>
      <c r="E89" s="147"/>
      <c r="F89" s="147"/>
      <c r="G89" s="147"/>
      <c r="H89" s="147"/>
      <c r="I89" s="175"/>
    </row>
    <row r="90" spans="1:9" s="176" customFormat="1" ht="12.75" customHeight="1" thickBot="1" x14ac:dyDescent="0.35">
      <c r="A90" s="146"/>
      <c r="B90" s="146"/>
      <c r="C90" s="147"/>
      <c r="D90" s="147"/>
      <c r="E90" s="147"/>
      <c r="F90" s="147"/>
      <c r="G90" s="147"/>
      <c r="H90" s="147"/>
      <c r="I90" s="175"/>
    </row>
    <row r="91" spans="1:9" s="176" customFormat="1" ht="12.75" customHeight="1" thickBot="1" x14ac:dyDescent="0.35">
      <c r="A91" s="113" t="s">
        <v>5</v>
      </c>
      <c r="B91" s="114" t="s">
        <v>6</v>
      </c>
      <c r="C91" s="149" t="s">
        <v>7</v>
      </c>
      <c r="D91" s="115" t="s">
        <v>8</v>
      </c>
      <c r="E91" s="197" t="s">
        <v>45</v>
      </c>
      <c r="F91" s="151" t="s">
        <v>10</v>
      </c>
      <c r="G91" s="152" t="s">
        <v>11</v>
      </c>
      <c r="H91" s="179" t="s">
        <v>12</v>
      </c>
      <c r="I91" s="175"/>
    </row>
    <row r="92" spans="1:9" s="84" customFormat="1" ht="12.75" customHeight="1" x14ac:dyDescent="0.25">
      <c r="A92" s="180">
        <v>61101</v>
      </c>
      <c r="B92" s="181" t="s">
        <v>74</v>
      </c>
      <c r="C92" s="182">
        <v>3060</v>
      </c>
      <c r="D92" s="182">
        <v>6446</v>
      </c>
      <c r="E92" s="122">
        <f t="shared" ref="E92:E100" si="12">C92+D92</f>
        <v>9506</v>
      </c>
      <c r="F92" s="156">
        <v>8091</v>
      </c>
      <c r="G92" s="182">
        <v>0</v>
      </c>
      <c r="H92" s="123">
        <f t="shared" ref="H92:H103" si="13">((E92-F92)-G92)</f>
        <v>1415</v>
      </c>
      <c r="I92" s="83"/>
    </row>
    <row r="93" spans="1:9" s="84" customFormat="1" ht="12.75" customHeight="1" x14ac:dyDescent="0.25">
      <c r="A93" s="157">
        <v>61102</v>
      </c>
      <c r="B93" s="183" t="s">
        <v>75</v>
      </c>
      <c r="C93" s="127">
        <v>6760</v>
      </c>
      <c r="D93" s="127">
        <v>18247.63</v>
      </c>
      <c r="E93" s="122">
        <f t="shared" si="12"/>
        <v>25007.63</v>
      </c>
      <c r="F93" s="122">
        <v>23101</v>
      </c>
      <c r="G93" s="127">
        <v>0</v>
      </c>
      <c r="H93" s="123">
        <f t="shared" si="13"/>
        <v>1906.630000000001</v>
      </c>
      <c r="I93" s="83"/>
    </row>
    <row r="94" spans="1:9" s="84" customFormat="1" ht="12.75" customHeight="1" x14ac:dyDescent="0.25">
      <c r="A94" s="157">
        <v>61103</v>
      </c>
      <c r="B94" s="183" t="s">
        <v>76</v>
      </c>
      <c r="C94" s="127">
        <v>500</v>
      </c>
      <c r="D94" s="127">
        <v>-448.31</v>
      </c>
      <c r="E94" s="122">
        <f t="shared" si="12"/>
        <v>51.69</v>
      </c>
      <c r="F94" s="122">
        <v>0</v>
      </c>
      <c r="G94" s="127">
        <v>0</v>
      </c>
      <c r="H94" s="123">
        <f t="shared" si="13"/>
        <v>51.69</v>
      </c>
      <c r="I94" s="83"/>
    </row>
    <row r="95" spans="1:9" s="84" customFormat="1" ht="12.75" customHeight="1" x14ac:dyDescent="0.25">
      <c r="A95" s="157">
        <v>61104</v>
      </c>
      <c r="B95" s="183" t="s">
        <v>77</v>
      </c>
      <c r="C95" s="127">
        <v>16000</v>
      </c>
      <c r="D95" s="127">
        <v>-6058.2</v>
      </c>
      <c r="E95" s="122">
        <f t="shared" si="12"/>
        <v>9941.7999999999993</v>
      </c>
      <c r="F95" s="122">
        <v>9922</v>
      </c>
      <c r="G95" s="127">
        <v>0</v>
      </c>
      <c r="H95" s="123">
        <f t="shared" si="13"/>
        <v>19.799999999999272</v>
      </c>
      <c r="I95" s="83"/>
    </row>
    <row r="96" spans="1:9" s="84" customFormat="1" ht="12.75" customHeight="1" x14ac:dyDescent="0.25">
      <c r="A96" s="157">
        <v>61105</v>
      </c>
      <c r="B96" s="183" t="s">
        <v>78</v>
      </c>
      <c r="C96" s="127">
        <v>0</v>
      </c>
      <c r="D96" s="127">
        <v>213010</v>
      </c>
      <c r="E96" s="122">
        <f t="shared" si="12"/>
        <v>213010</v>
      </c>
      <c r="F96" s="122">
        <v>0</v>
      </c>
      <c r="G96" s="127">
        <v>0</v>
      </c>
      <c r="H96" s="123">
        <f t="shared" si="13"/>
        <v>213010</v>
      </c>
      <c r="I96" s="83"/>
    </row>
    <row r="97" spans="1:11" s="176" customFormat="1" ht="12.75" customHeight="1" x14ac:dyDescent="0.3">
      <c r="A97" s="124">
        <v>61108</v>
      </c>
      <c r="B97" s="125" t="s">
        <v>41</v>
      </c>
      <c r="C97" s="126">
        <v>1000</v>
      </c>
      <c r="D97" s="126">
        <v>1772.22</v>
      </c>
      <c r="E97" s="122">
        <f t="shared" si="12"/>
        <v>2772.2200000000003</v>
      </c>
      <c r="F97" s="122">
        <v>2772.22</v>
      </c>
      <c r="G97" s="126">
        <v>0</v>
      </c>
      <c r="H97" s="123">
        <f t="shared" si="13"/>
        <v>4.5474735088646412E-13</v>
      </c>
      <c r="I97" s="175"/>
    </row>
    <row r="98" spans="1:11" s="176" customFormat="1" ht="12.75" customHeight="1" x14ac:dyDescent="0.3">
      <c r="A98" s="124">
        <v>61199</v>
      </c>
      <c r="B98" s="125" t="s">
        <v>79</v>
      </c>
      <c r="C98" s="126">
        <v>0</v>
      </c>
      <c r="D98" s="126"/>
      <c r="E98" s="122">
        <f t="shared" si="12"/>
        <v>0</v>
      </c>
      <c r="F98" s="122">
        <v>0</v>
      </c>
      <c r="G98" s="126">
        <v>0</v>
      </c>
      <c r="H98" s="158">
        <f t="shared" si="13"/>
        <v>0</v>
      </c>
      <c r="I98" s="175"/>
    </row>
    <row r="99" spans="1:11" s="176" customFormat="1" ht="13.5" customHeight="1" x14ac:dyDescent="0.3">
      <c r="A99" s="157"/>
      <c r="B99" s="129" t="s">
        <v>44</v>
      </c>
      <c r="C99" s="131">
        <f t="shared" ref="C99:G99" si="14">SUM(C92:C98)</f>
        <v>27320</v>
      </c>
      <c r="D99" s="131">
        <f>SUM(D92:D98)</f>
        <v>232969.34</v>
      </c>
      <c r="E99" s="131">
        <f t="shared" si="14"/>
        <v>260289.34</v>
      </c>
      <c r="F99" s="131">
        <f t="shared" si="14"/>
        <v>43886.22</v>
      </c>
      <c r="G99" s="131">
        <f t="shared" si="14"/>
        <v>0</v>
      </c>
      <c r="H99" s="158">
        <f t="shared" si="13"/>
        <v>216403.12</v>
      </c>
      <c r="I99" s="175"/>
    </row>
    <row r="100" spans="1:11" s="176" customFormat="1" ht="12.75" customHeight="1" x14ac:dyDescent="0.3">
      <c r="A100" s="124">
        <v>61403</v>
      </c>
      <c r="B100" s="125" t="s">
        <v>80</v>
      </c>
      <c r="C100" s="126">
        <v>9235</v>
      </c>
      <c r="D100" s="126">
        <v>1456.66</v>
      </c>
      <c r="E100" s="122">
        <f t="shared" si="12"/>
        <v>10691.66</v>
      </c>
      <c r="F100" s="126">
        <v>10691.66</v>
      </c>
      <c r="G100" s="126">
        <v>0</v>
      </c>
      <c r="H100" s="123">
        <f t="shared" si="13"/>
        <v>0</v>
      </c>
      <c r="I100" s="175"/>
    </row>
    <row r="101" spans="1:11" s="176" customFormat="1" ht="12.75" customHeight="1" thickBot="1" x14ac:dyDescent="0.35">
      <c r="A101" s="159"/>
      <c r="B101" s="160" t="s">
        <v>44</v>
      </c>
      <c r="C101" s="161">
        <f>SUM(C100)</f>
        <v>9235</v>
      </c>
      <c r="D101" s="161">
        <f>SUM(D100)</f>
        <v>1456.66</v>
      </c>
      <c r="E101" s="161">
        <f>SUM(E100)</f>
        <v>10691.66</v>
      </c>
      <c r="F101" s="184">
        <f>SUM(F100)</f>
        <v>10691.66</v>
      </c>
      <c r="G101" s="184">
        <f>SUM(G100)</f>
        <v>0</v>
      </c>
      <c r="H101" s="162">
        <f t="shared" si="13"/>
        <v>0</v>
      </c>
      <c r="I101" s="175"/>
    </row>
    <row r="102" spans="1:11" s="176" customFormat="1" ht="14.25" customHeight="1" thickBot="1" x14ac:dyDescent="0.35">
      <c r="A102" s="163"/>
      <c r="B102" s="142" t="s">
        <v>25</v>
      </c>
      <c r="C102" s="143">
        <f>+C99+C101</f>
        <v>36555</v>
      </c>
      <c r="D102" s="143">
        <f>+D101+D99</f>
        <v>234426</v>
      </c>
      <c r="E102" s="198">
        <f>+E101+E99</f>
        <v>270981</v>
      </c>
      <c r="F102" s="165">
        <f>+F101+F99</f>
        <v>54577.880000000005</v>
      </c>
      <c r="G102" s="166">
        <f>SUM(G101+G99)</f>
        <v>0</v>
      </c>
      <c r="H102" s="167">
        <f t="shared" si="13"/>
        <v>216403.12</v>
      </c>
      <c r="I102" s="175"/>
    </row>
    <row r="103" spans="1:11" ht="15" customHeight="1" thickBot="1" x14ac:dyDescent="0.35">
      <c r="A103" s="163"/>
      <c r="B103" s="142" t="s">
        <v>81</v>
      </c>
      <c r="C103" s="188">
        <f>+C102+C86+C80+C73+C24</f>
        <v>15421418</v>
      </c>
      <c r="D103" s="143">
        <f>+D102+D86+D80+D73+D24</f>
        <v>0</v>
      </c>
      <c r="E103" s="198">
        <f>+E24+E73+E80+E102+E86</f>
        <v>15421418</v>
      </c>
      <c r="F103" s="165">
        <f>+F24+F73+F80+F102+F86</f>
        <v>7670963.8600000003</v>
      </c>
      <c r="G103" s="166">
        <f>+G24+G73+G80+G86+G102</f>
        <v>2451861.4299999997</v>
      </c>
      <c r="H103" s="167">
        <f t="shared" si="13"/>
        <v>5298592.71</v>
      </c>
      <c r="I103" s="171"/>
      <c r="J103" s="137"/>
      <c r="K103" s="137"/>
    </row>
    <row r="104" spans="1:11" ht="12.75" customHeight="1" x14ac:dyDescent="0.3">
      <c r="C104" s="189"/>
      <c r="D104" s="189"/>
      <c r="E104" s="189"/>
      <c r="F104" s="189"/>
      <c r="G104" s="189"/>
      <c r="H104" s="171"/>
      <c r="I104" s="171"/>
      <c r="J104" s="137"/>
    </row>
    <row r="105" spans="1:11" ht="12.75" customHeight="1" x14ac:dyDescent="0.3">
      <c r="C105" s="189"/>
      <c r="D105" s="189"/>
      <c r="E105" s="189"/>
      <c r="F105" s="189"/>
      <c r="G105" s="189"/>
      <c r="H105" s="171"/>
      <c r="I105" s="171"/>
    </row>
    <row r="106" spans="1:11" ht="12.75" customHeight="1" x14ac:dyDescent="0.3">
      <c r="C106" s="189"/>
      <c r="D106" s="189"/>
      <c r="E106" s="189"/>
      <c r="F106" s="189"/>
      <c r="G106" s="169"/>
      <c r="H106" s="171"/>
      <c r="I106" s="171"/>
    </row>
    <row r="107" spans="1:11" ht="12.75" customHeight="1" x14ac:dyDescent="0.3">
      <c r="C107" s="189"/>
      <c r="D107" s="189"/>
      <c r="E107" s="189"/>
      <c r="F107" s="189"/>
      <c r="H107" s="103"/>
      <c r="I107" s="171"/>
    </row>
    <row r="108" spans="1:11" ht="12.75" customHeight="1" x14ac:dyDescent="0.3">
      <c r="C108" s="189"/>
      <c r="D108" s="189"/>
      <c r="E108" s="189"/>
      <c r="F108" s="189"/>
      <c r="H108" s="171"/>
      <c r="I108" s="171"/>
    </row>
    <row r="109" spans="1:11" ht="12.75" customHeight="1" x14ac:dyDescent="0.3">
      <c r="C109" s="189"/>
      <c r="D109" s="189"/>
      <c r="E109" s="189"/>
      <c r="F109" s="189"/>
      <c r="G109" s="189"/>
      <c r="H109" s="171"/>
      <c r="I109" s="171"/>
    </row>
    <row r="110" spans="1:11" ht="12.75" customHeight="1" x14ac:dyDescent="0.3">
      <c r="C110" s="189"/>
      <c r="D110" s="189"/>
      <c r="E110" s="189"/>
      <c r="F110" s="189"/>
      <c r="G110" s="189"/>
      <c r="H110" s="171"/>
      <c r="I110" s="171"/>
    </row>
    <row r="111" spans="1:11" ht="12.75" customHeight="1" x14ac:dyDescent="0.3">
      <c r="C111" s="189"/>
      <c r="D111" s="189"/>
      <c r="E111" s="189"/>
      <c r="F111" s="189"/>
      <c r="G111" s="189"/>
      <c r="J111" s="171"/>
    </row>
    <row r="112" spans="1:11" ht="12.75" customHeight="1" x14ac:dyDescent="0.3">
      <c r="C112" s="189"/>
      <c r="D112" s="189"/>
      <c r="E112" s="189"/>
      <c r="F112" s="189"/>
      <c r="G112" s="189"/>
    </row>
    <row r="113" spans="3:8" ht="12.75" customHeight="1" x14ac:dyDescent="0.3">
      <c r="C113" s="190"/>
      <c r="D113" s="190"/>
      <c r="E113" s="190"/>
      <c r="F113" s="190"/>
      <c r="G113" s="190"/>
      <c r="H113" s="190"/>
    </row>
    <row r="114" spans="3:8" ht="12.75" customHeight="1" x14ac:dyDescent="0.3">
      <c r="C114" s="105"/>
      <c r="D114" s="105"/>
      <c r="E114" s="105"/>
      <c r="F114" s="105"/>
      <c r="G114" s="105"/>
      <c r="H114" s="105"/>
    </row>
  </sheetData>
  <mergeCells count="6">
    <mergeCell ref="A8:H8"/>
    <mergeCell ref="B2:H2"/>
    <mergeCell ref="B3:H3"/>
    <mergeCell ref="B4:H4"/>
    <mergeCell ref="A6:H6"/>
    <mergeCell ref="A7:H7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EJECUCION ENE 2021</vt:lpstr>
      <vt:lpstr>EJECUCION FEB 2021</vt:lpstr>
      <vt:lpstr>EJECUCION MZO 2021</vt:lpstr>
      <vt:lpstr>EJECUCION ABR 2021</vt:lpstr>
      <vt:lpstr>EJECUCION MAY 2021</vt:lpstr>
      <vt:lpstr>EJECUCION JUN 2021</vt:lpstr>
      <vt:lpstr>EJECUCION JUL 2021</vt:lpstr>
      <vt:lpstr>EJECUCION AGO 2021</vt:lpstr>
      <vt:lpstr> EJECUCION SEPT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2021-10-06T17:13:00Z</dcterms:modified>
</cp:coreProperties>
</file>