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osa 2020\3. Marco Presupuestario\11. Ejecuciones presupuestarias\"/>
    </mc:Choice>
  </mc:AlternateContent>
  <bookViews>
    <workbookView xWindow="0" yWindow="0" windowWidth="20490" windowHeight="8955"/>
  </bookViews>
  <sheets>
    <sheet name="EJECUCION ENE 2020" sheetId="1" r:id="rId1"/>
    <sheet name="EJECUCION FEB 2020" sheetId="2" r:id="rId2"/>
    <sheet name="EJECUCION MAR 2020" sheetId="3" r:id="rId3"/>
    <sheet name="EJECUCION ABR 2020" sheetId="4" r:id="rId4"/>
    <sheet name="EJECUCION MAYO 2020" sheetId="5" r:id="rId5"/>
  </sheets>
  <calcPr calcId="162913"/>
</workbook>
</file>

<file path=xl/calcChain.xml><?xml version="1.0" encoding="utf-8"?>
<calcChain xmlns="http://schemas.openxmlformats.org/spreadsheetml/2006/main">
  <c r="D101" i="5" l="1"/>
  <c r="G100" i="5"/>
  <c r="G101" i="5" s="1"/>
  <c r="F100" i="5"/>
  <c r="F101" i="5" s="1"/>
  <c r="D100" i="5"/>
  <c r="C100" i="5"/>
  <c r="E99" i="5"/>
  <c r="H99" i="5" s="1"/>
  <c r="G98" i="5"/>
  <c r="F98" i="5"/>
  <c r="E98" i="5"/>
  <c r="D98" i="5"/>
  <c r="C98" i="5"/>
  <c r="C101" i="5" s="1"/>
  <c r="E97" i="5"/>
  <c r="H96" i="5"/>
  <c r="E96" i="5"/>
  <c r="E95" i="5"/>
  <c r="H95" i="5" s="1"/>
  <c r="H94" i="5"/>
  <c r="E94" i="5"/>
  <c r="E93" i="5"/>
  <c r="H93" i="5" s="1"/>
  <c r="H92" i="5"/>
  <c r="H98" i="5" s="1"/>
  <c r="E92" i="5"/>
  <c r="G86" i="5"/>
  <c r="D86" i="5"/>
  <c r="C86" i="5"/>
  <c r="G85" i="5"/>
  <c r="F85" i="5"/>
  <c r="F86" i="5" s="1"/>
  <c r="D85" i="5"/>
  <c r="C85" i="5"/>
  <c r="H84" i="5"/>
  <c r="E84" i="5"/>
  <c r="E85" i="5" s="1"/>
  <c r="H85" i="5" s="1"/>
  <c r="G83" i="5"/>
  <c r="F83" i="5"/>
  <c r="D83" i="5"/>
  <c r="C83" i="5"/>
  <c r="H82" i="5"/>
  <c r="E82" i="5"/>
  <c r="E83" i="5" s="1"/>
  <c r="H81" i="5"/>
  <c r="E81" i="5"/>
  <c r="G80" i="5"/>
  <c r="D80" i="5"/>
  <c r="C80" i="5"/>
  <c r="G79" i="5"/>
  <c r="F79" i="5"/>
  <c r="D79" i="5"/>
  <c r="C79" i="5"/>
  <c r="E78" i="5"/>
  <c r="H78" i="5" s="1"/>
  <c r="H77" i="5"/>
  <c r="E77" i="5"/>
  <c r="E76" i="5"/>
  <c r="H76" i="5" s="1"/>
  <c r="G75" i="5"/>
  <c r="F75" i="5"/>
  <c r="D75" i="5"/>
  <c r="C75" i="5"/>
  <c r="H74" i="5"/>
  <c r="E74" i="5"/>
  <c r="E75" i="5" s="1"/>
  <c r="H75" i="5" s="1"/>
  <c r="D73" i="5"/>
  <c r="G72" i="5"/>
  <c r="G73" i="5" s="1"/>
  <c r="F72" i="5"/>
  <c r="D72" i="5"/>
  <c r="C72" i="5"/>
  <c r="H71" i="5"/>
  <c r="E71" i="5"/>
  <c r="H70" i="5"/>
  <c r="E70" i="5"/>
  <c r="E72" i="5" s="1"/>
  <c r="H72" i="5" s="1"/>
  <c r="G69" i="5"/>
  <c r="F69" i="5"/>
  <c r="D69" i="5"/>
  <c r="C69" i="5"/>
  <c r="H68" i="5"/>
  <c r="E68" i="5"/>
  <c r="H67" i="5"/>
  <c r="E67" i="5"/>
  <c r="H66" i="5"/>
  <c r="E66" i="5"/>
  <c r="E69" i="5" s="1"/>
  <c r="H69" i="5" s="1"/>
  <c r="G65" i="5"/>
  <c r="F65" i="5"/>
  <c r="D65" i="5"/>
  <c r="C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E57" i="5"/>
  <c r="H56" i="5"/>
  <c r="E56" i="5"/>
  <c r="H55" i="5"/>
  <c r="E55" i="5"/>
  <c r="H54" i="5"/>
  <c r="E54" i="5"/>
  <c r="E65" i="5" s="1"/>
  <c r="H65" i="5" s="1"/>
  <c r="H53" i="5"/>
  <c r="E53" i="5"/>
  <c r="G52" i="5"/>
  <c r="F52" i="5"/>
  <c r="D52" i="5"/>
  <c r="C52" i="5"/>
  <c r="H51" i="5"/>
  <c r="E51" i="5"/>
  <c r="E50" i="5"/>
  <c r="H50" i="5" s="1"/>
  <c r="H49" i="5"/>
  <c r="E49" i="5"/>
  <c r="E48" i="5"/>
  <c r="E52" i="5" s="1"/>
  <c r="H52" i="5" s="1"/>
  <c r="G43" i="5"/>
  <c r="F43" i="5"/>
  <c r="D43" i="5"/>
  <c r="C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  <c r="E43" i="5" s="1"/>
  <c r="H43" i="5" s="1"/>
  <c r="H25" i="5"/>
  <c r="E25" i="5"/>
  <c r="G24" i="5"/>
  <c r="G102" i="5" s="1"/>
  <c r="F24" i="5"/>
  <c r="D24" i="5"/>
  <c r="C24" i="5"/>
  <c r="H23" i="5"/>
  <c r="E23" i="5"/>
  <c r="E22" i="5"/>
  <c r="H22" i="5" s="1"/>
  <c r="H21" i="5"/>
  <c r="E21" i="5"/>
  <c r="E20" i="5"/>
  <c r="H20" i="5" s="1"/>
  <c r="H19" i="5"/>
  <c r="E19" i="5"/>
  <c r="E18" i="5"/>
  <c r="H18" i="5" s="1"/>
  <c r="H17" i="5"/>
  <c r="E17" i="5"/>
  <c r="E16" i="5"/>
  <c r="H16" i="5" s="1"/>
  <c r="H15" i="5"/>
  <c r="E15" i="5"/>
  <c r="E14" i="5"/>
  <c r="H14" i="5" s="1"/>
  <c r="H13" i="5"/>
  <c r="E13" i="5"/>
  <c r="E12" i="5"/>
  <c r="H12" i="5" s="1"/>
  <c r="H11" i="5"/>
  <c r="E11" i="5"/>
  <c r="E10" i="5"/>
  <c r="F101" i="4"/>
  <c r="H100" i="4"/>
  <c r="G100" i="4"/>
  <c r="F100" i="4"/>
  <c r="E100" i="4"/>
  <c r="D100" i="4"/>
  <c r="D101" i="4" s="1"/>
  <c r="C100" i="4"/>
  <c r="E99" i="4"/>
  <c r="H99" i="4" s="1"/>
  <c r="G98" i="4"/>
  <c r="F98" i="4"/>
  <c r="D98" i="4"/>
  <c r="C98" i="4"/>
  <c r="C101" i="4" s="1"/>
  <c r="C102" i="4" s="1"/>
  <c r="E97" i="4"/>
  <c r="E96" i="4"/>
  <c r="H96" i="4" s="1"/>
  <c r="H95" i="4"/>
  <c r="E95" i="4"/>
  <c r="E94" i="4"/>
  <c r="H94" i="4" s="1"/>
  <c r="H93" i="4"/>
  <c r="E93" i="4"/>
  <c r="E92" i="4"/>
  <c r="H86" i="4"/>
  <c r="G86" i="4"/>
  <c r="F86" i="4"/>
  <c r="D86" i="4"/>
  <c r="D87" i="4" s="1"/>
  <c r="C86" i="4"/>
  <c r="H85" i="4"/>
  <c r="E85" i="4"/>
  <c r="E86" i="4" s="1"/>
  <c r="G84" i="4"/>
  <c r="G87" i="4" s="1"/>
  <c r="F84" i="4"/>
  <c r="F87" i="4" s="1"/>
  <c r="D84" i="4"/>
  <c r="C84" i="4"/>
  <c r="C87" i="4" s="1"/>
  <c r="H83" i="4"/>
  <c r="E83" i="4"/>
  <c r="E82" i="4"/>
  <c r="G80" i="4"/>
  <c r="F80" i="4"/>
  <c r="F81" i="4" s="1"/>
  <c r="D80" i="4"/>
  <c r="D81" i="4" s="1"/>
  <c r="C80" i="4"/>
  <c r="C81" i="4" s="1"/>
  <c r="H79" i="4"/>
  <c r="E79" i="4"/>
  <c r="E78" i="4"/>
  <c r="H78" i="4" s="1"/>
  <c r="H77" i="4"/>
  <c r="E77" i="4"/>
  <c r="G76" i="4"/>
  <c r="G81" i="4" s="1"/>
  <c r="F76" i="4"/>
  <c r="D76" i="4"/>
  <c r="C76" i="4"/>
  <c r="H75" i="4"/>
  <c r="E75" i="4"/>
  <c r="E76" i="4" s="1"/>
  <c r="G74" i="4"/>
  <c r="G73" i="4"/>
  <c r="F73" i="4"/>
  <c r="D73" i="4"/>
  <c r="C73" i="4"/>
  <c r="E72" i="4"/>
  <c r="H72" i="4" s="1"/>
  <c r="H71" i="4"/>
  <c r="E71" i="4"/>
  <c r="G70" i="4"/>
  <c r="F70" i="4"/>
  <c r="F74" i="4" s="1"/>
  <c r="D70" i="4"/>
  <c r="C70" i="4"/>
  <c r="H69" i="4"/>
  <c r="E69" i="4"/>
  <c r="H68" i="4"/>
  <c r="E68" i="4"/>
  <c r="H67" i="4"/>
  <c r="E67" i="4"/>
  <c r="E70" i="4" s="1"/>
  <c r="H70" i="4" s="1"/>
  <c r="G66" i="4"/>
  <c r="F66" i="4"/>
  <c r="D66" i="4"/>
  <c r="C66" i="4"/>
  <c r="C74" i="4" s="1"/>
  <c r="H65" i="4"/>
  <c r="E65" i="4"/>
  <c r="E64" i="4"/>
  <c r="H64" i="4" s="1"/>
  <c r="H63" i="4"/>
  <c r="E63" i="4"/>
  <c r="E62" i="4"/>
  <c r="H62" i="4" s="1"/>
  <c r="H61" i="4"/>
  <c r="E61" i="4"/>
  <c r="E60" i="4"/>
  <c r="H60" i="4" s="1"/>
  <c r="H59" i="4"/>
  <c r="E59" i="4"/>
  <c r="E58" i="4"/>
  <c r="H58" i="4" s="1"/>
  <c r="H57" i="4"/>
  <c r="E57" i="4"/>
  <c r="E56" i="4"/>
  <c r="H56" i="4" s="1"/>
  <c r="H55" i="4"/>
  <c r="E55" i="4"/>
  <c r="E54" i="4"/>
  <c r="E66" i="4" s="1"/>
  <c r="H66" i="4" s="1"/>
  <c r="G53" i="4"/>
  <c r="F53" i="4"/>
  <c r="D53" i="4"/>
  <c r="C53" i="4"/>
  <c r="E52" i="4"/>
  <c r="H52" i="4" s="1"/>
  <c r="H51" i="4"/>
  <c r="E51" i="4"/>
  <c r="E50" i="4"/>
  <c r="H50" i="4" s="1"/>
  <c r="H49" i="4"/>
  <c r="E49" i="4"/>
  <c r="G43" i="4"/>
  <c r="F43" i="4"/>
  <c r="D43" i="4"/>
  <c r="C43" i="4"/>
  <c r="H42" i="4"/>
  <c r="E42" i="4"/>
  <c r="E41" i="4"/>
  <c r="H41" i="4" s="1"/>
  <c r="H40" i="4"/>
  <c r="E40" i="4"/>
  <c r="E39" i="4"/>
  <c r="H39" i="4" s="1"/>
  <c r="H38" i="4"/>
  <c r="E38" i="4"/>
  <c r="E37" i="4"/>
  <c r="H37" i="4" s="1"/>
  <c r="H36" i="4"/>
  <c r="E36" i="4"/>
  <c r="E35" i="4"/>
  <c r="H35" i="4" s="1"/>
  <c r="H34" i="4"/>
  <c r="E34" i="4"/>
  <c r="E33" i="4"/>
  <c r="H33" i="4" s="1"/>
  <c r="H32" i="4"/>
  <c r="E32" i="4"/>
  <c r="E31" i="4"/>
  <c r="H31" i="4" s="1"/>
  <c r="H30" i="4"/>
  <c r="E30" i="4"/>
  <c r="E29" i="4"/>
  <c r="H29" i="4" s="1"/>
  <c r="H28" i="4"/>
  <c r="E28" i="4"/>
  <c r="E27" i="4"/>
  <c r="H27" i="4" s="1"/>
  <c r="H26" i="4"/>
  <c r="E26" i="4"/>
  <c r="E25" i="4"/>
  <c r="G24" i="4"/>
  <c r="F24" i="4"/>
  <c r="D24" i="4"/>
  <c r="C24" i="4"/>
  <c r="E23" i="4"/>
  <c r="H23" i="4" s="1"/>
  <c r="H22" i="4"/>
  <c r="E22" i="4"/>
  <c r="E21" i="4"/>
  <c r="H21" i="4" s="1"/>
  <c r="H20" i="4"/>
  <c r="E20" i="4"/>
  <c r="E19" i="4"/>
  <c r="H19" i="4" s="1"/>
  <c r="H18" i="4"/>
  <c r="E18" i="4"/>
  <c r="E17" i="4"/>
  <c r="H17" i="4" s="1"/>
  <c r="H16" i="4"/>
  <c r="E16" i="4"/>
  <c r="E15" i="4"/>
  <c r="H15" i="4" s="1"/>
  <c r="H14" i="4"/>
  <c r="E14" i="4"/>
  <c r="E13" i="4"/>
  <c r="H13" i="4" s="1"/>
  <c r="H12" i="4"/>
  <c r="E12" i="4"/>
  <c r="E11" i="4"/>
  <c r="H11" i="4" s="1"/>
  <c r="H10" i="4"/>
  <c r="H24" i="4" s="1"/>
  <c r="E10" i="4"/>
  <c r="D101" i="3"/>
  <c r="G100" i="3"/>
  <c r="F100" i="3"/>
  <c r="F101" i="3" s="1"/>
  <c r="D100" i="3"/>
  <c r="C100" i="3"/>
  <c r="H99" i="3"/>
  <c r="E99" i="3"/>
  <c r="E100" i="3" s="1"/>
  <c r="H100" i="3" s="1"/>
  <c r="H101" i="3" s="1"/>
  <c r="G98" i="3"/>
  <c r="F98" i="3"/>
  <c r="D98" i="3"/>
  <c r="C98" i="3"/>
  <c r="C101" i="3" s="1"/>
  <c r="E97" i="3"/>
  <c r="H96" i="3"/>
  <c r="E96" i="3"/>
  <c r="E95" i="3"/>
  <c r="H95" i="3" s="1"/>
  <c r="H94" i="3"/>
  <c r="E94" i="3"/>
  <c r="E93" i="3"/>
  <c r="H93" i="3" s="1"/>
  <c r="H92" i="3"/>
  <c r="H98" i="3" s="1"/>
  <c r="E92" i="3"/>
  <c r="G86" i="3"/>
  <c r="F86" i="3"/>
  <c r="C86" i="3"/>
  <c r="G85" i="3"/>
  <c r="F85" i="3"/>
  <c r="D85" i="3"/>
  <c r="C85" i="3"/>
  <c r="E84" i="3"/>
  <c r="H84" i="3" s="1"/>
  <c r="G83" i="3"/>
  <c r="F83" i="3"/>
  <c r="D83" i="3"/>
  <c r="C83" i="3"/>
  <c r="E82" i="3"/>
  <c r="H82" i="3" s="1"/>
  <c r="H81" i="3"/>
  <c r="E81" i="3"/>
  <c r="G80" i="3"/>
  <c r="D80" i="3"/>
  <c r="C80" i="3"/>
  <c r="G79" i="3"/>
  <c r="F79" i="3"/>
  <c r="F80" i="3" s="1"/>
  <c r="D79" i="3"/>
  <c r="C79" i="3"/>
  <c r="H78" i="3"/>
  <c r="E78" i="3"/>
  <c r="H77" i="3"/>
  <c r="E77" i="3"/>
  <c r="H76" i="3"/>
  <c r="E76" i="3"/>
  <c r="E79" i="3" s="1"/>
  <c r="G75" i="3"/>
  <c r="F75" i="3"/>
  <c r="D75" i="3"/>
  <c r="C75" i="3"/>
  <c r="H74" i="3"/>
  <c r="E74" i="3"/>
  <c r="E75" i="3" s="1"/>
  <c r="H75" i="3" s="1"/>
  <c r="F73" i="3"/>
  <c r="G72" i="3"/>
  <c r="G73" i="3" s="1"/>
  <c r="G102" i="3" s="1"/>
  <c r="F72" i="3"/>
  <c r="D72" i="3"/>
  <c r="C72" i="3"/>
  <c r="C73" i="3" s="1"/>
  <c r="H71" i="3"/>
  <c r="E71" i="3"/>
  <c r="E70" i="3"/>
  <c r="E72" i="3" s="1"/>
  <c r="H72" i="3" s="1"/>
  <c r="G69" i="3"/>
  <c r="F69" i="3"/>
  <c r="D69" i="3"/>
  <c r="C69" i="3"/>
  <c r="E68" i="3"/>
  <c r="H68" i="3" s="1"/>
  <c r="H67" i="3"/>
  <c r="E67" i="3"/>
  <c r="E66" i="3"/>
  <c r="H66" i="3" s="1"/>
  <c r="G65" i="3"/>
  <c r="F65" i="3"/>
  <c r="D65" i="3"/>
  <c r="C65" i="3"/>
  <c r="E64" i="3"/>
  <c r="H64" i="3" s="1"/>
  <c r="H63" i="3"/>
  <c r="E63" i="3"/>
  <c r="E62" i="3"/>
  <c r="H62" i="3" s="1"/>
  <c r="H61" i="3"/>
  <c r="E61" i="3"/>
  <c r="E60" i="3"/>
  <c r="H60" i="3" s="1"/>
  <c r="H59" i="3"/>
  <c r="E59" i="3"/>
  <c r="E58" i="3"/>
  <c r="H58" i="3" s="1"/>
  <c r="H57" i="3"/>
  <c r="E57" i="3"/>
  <c r="E56" i="3"/>
  <c r="H56" i="3" s="1"/>
  <c r="H55" i="3"/>
  <c r="E55" i="3"/>
  <c r="E54" i="3"/>
  <c r="H54" i="3" s="1"/>
  <c r="H53" i="3"/>
  <c r="E53" i="3"/>
  <c r="G52" i="3"/>
  <c r="F52" i="3"/>
  <c r="D52" i="3"/>
  <c r="C52" i="3"/>
  <c r="H51" i="3"/>
  <c r="E51" i="3"/>
  <c r="H50" i="3"/>
  <c r="E50" i="3"/>
  <c r="H49" i="3"/>
  <c r="E49" i="3"/>
  <c r="H48" i="3"/>
  <c r="E48" i="3"/>
  <c r="E52" i="3" s="1"/>
  <c r="H52" i="3" s="1"/>
  <c r="G43" i="3"/>
  <c r="F43" i="3"/>
  <c r="D43" i="3"/>
  <c r="C43" i="3"/>
  <c r="H42" i="3"/>
  <c r="E42" i="3"/>
  <c r="H41" i="3"/>
  <c r="E41" i="3"/>
  <c r="H40" i="3"/>
  <c r="E40" i="3"/>
  <c r="H39" i="3"/>
  <c r="E39" i="3"/>
  <c r="H38" i="3"/>
  <c r="E38" i="3"/>
  <c r="H37" i="3"/>
  <c r="E37" i="3"/>
  <c r="H36" i="3"/>
  <c r="E36" i="3"/>
  <c r="H35" i="3"/>
  <c r="E35" i="3"/>
  <c r="H34" i="3"/>
  <c r="E34" i="3"/>
  <c r="H33" i="3"/>
  <c r="E33" i="3"/>
  <c r="H32" i="3"/>
  <c r="E32" i="3"/>
  <c r="H31" i="3"/>
  <c r="E31" i="3"/>
  <c r="H30" i="3"/>
  <c r="E30" i="3"/>
  <c r="H29" i="3"/>
  <c r="E29" i="3"/>
  <c r="H28" i="3"/>
  <c r="E28" i="3"/>
  <c r="H27" i="3"/>
  <c r="E27" i="3"/>
  <c r="H26" i="3"/>
  <c r="E26" i="3"/>
  <c r="E43" i="3" s="1"/>
  <c r="H43" i="3" s="1"/>
  <c r="H25" i="3"/>
  <c r="E25" i="3"/>
  <c r="G24" i="3"/>
  <c r="F24" i="3"/>
  <c r="D24" i="3"/>
  <c r="C24" i="3"/>
  <c r="H23" i="3"/>
  <c r="E23" i="3"/>
  <c r="E22" i="3"/>
  <c r="H22" i="3" s="1"/>
  <c r="H21" i="3"/>
  <c r="E21" i="3"/>
  <c r="E20" i="3"/>
  <c r="H20" i="3" s="1"/>
  <c r="H19" i="3"/>
  <c r="E19" i="3"/>
  <c r="E18" i="3"/>
  <c r="H18" i="3" s="1"/>
  <c r="H17" i="3"/>
  <c r="E17" i="3"/>
  <c r="E16" i="3"/>
  <c r="H16" i="3" s="1"/>
  <c r="H15" i="3"/>
  <c r="E15" i="3"/>
  <c r="E14" i="3"/>
  <c r="H14" i="3" s="1"/>
  <c r="H13" i="3"/>
  <c r="E13" i="3"/>
  <c r="E12" i="3"/>
  <c r="H12" i="3" s="1"/>
  <c r="H11" i="3"/>
  <c r="E11" i="3"/>
  <c r="E10" i="3"/>
  <c r="E24" i="3" s="1"/>
  <c r="F99" i="2"/>
  <c r="C99" i="2"/>
  <c r="G98" i="2"/>
  <c r="F98" i="2"/>
  <c r="E98" i="2"/>
  <c r="H98" i="2" s="1"/>
  <c r="D98" i="2"/>
  <c r="C98" i="2"/>
  <c r="E97" i="2"/>
  <c r="H97" i="2" s="1"/>
  <c r="G96" i="2"/>
  <c r="F96" i="2"/>
  <c r="D96" i="2"/>
  <c r="C96" i="2"/>
  <c r="E95" i="2"/>
  <c r="H95" i="2" s="1"/>
  <c r="E94" i="2"/>
  <c r="H94" i="2" s="1"/>
  <c r="E93" i="2"/>
  <c r="H93" i="2" s="1"/>
  <c r="E92" i="2"/>
  <c r="H92" i="2" s="1"/>
  <c r="E91" i="2"/>
  <c r="H91" i="2" s="1"/>
  <c r="D86" i="2"/>
  <c r="G85" i="2"/>
  <c r="G86" i="2" s="1"/>
  <c r="F85" i="2"/>
  <c r="D85" i="2"/>
  <c r="C85" i="2"/>
  <c r="E84" i="2"/>
  <c r="H84" i="2" s="1"/>
  <c r="G83" i="2"/>
  <c r="F83" i="2"/>
  <c r="D83" i="2"/>
  <c r="C83" i="2"/>
  <c r="C86" i="2" s="1"/>
  <c r="E82" i="2"/>
  <c r="H82" i="2" s="1"/>
  <c r="E81" i="2"/>
  <c r="H81" i="2" s="1"/>
  <c r="D80" i="2"/>
  <c r="G79" i="2"/>
  <c r="F79" i="2"/>
  <c r="F80" i="2" s="1"/>
  <c r="D79" i="2"/>
  <c r="C79" i="2"/>
  <c r="E78" i="2"/>
  <c r="H78" i="2" s="1"/>
  <c r="E77" i="2"/>
  <c r="H77" i="2" s="1"/>
  <c r="E76" i="2"/>
  <c r="H76" i="2" s="1"/>
  <c r="G75" i="2"/>
  <c r="G80" i="2" s="1"/>
  <c r="F75" i="2"/>
  <c r="D75" i="2"/>
  <c r="C75" i="2"/>
  <c r="E74" i="2"/>
  <c r="H74" i="2" s="1"/>
  <c r="G73" i="2"/>
  <c r="G72" i="2"/>
  <c r="H72" i="2" s="1"/>
  <c r="F72" i="2"/>
  <c r="D72" i="2"/>
  <c r="D73" i="2" s="1"/>
  <c r="C72" i="2"/>
  <c r="E71" i="2"/>
  <c r="H71" i="2" s="1"/>
  <c r="H70" i="2"/>
  <c r="E70" i="2"/>
  <c r="E72" i="2" s="1"/>
  <c r="G69" i="2"/>
  <c r="F69" i="2"/>
  <c r="D69" i="2"/>
  <c r="C69" i="2"/>
  <c r="E68" i="2"/>
  <c r="H68" i="2" s="1"/>
  <c r="E67" i="2"/>
  <c r="H67" i="2" s="1"/>
  <c r="H66" i="2"/>
  <c r="E66" i="2"/>
  <c r="G65" i="2"/>
  <c r="F65" i="2"/>
  <c r="F73" i="2" s="1"/>
  <c r="D65" i="2"/>
  <c r="C65" i="2"/>
  <c r="H64" i="2"/>
  <c r="E64" i="2"/>
  <c r="E63" i="2"/>
  <c r="H63" i="2" s="1"/>
  <c r="E62" i="2"/>
  <c r="H62" i="2" s="1"/>
  <c r="E61" i="2"/>
  <c r="H61" i="2" s="1"/>
  <c r="E60" i="2"/>
  <c r="H60" i="2" s="1"/>
  <c r="E59" i="2"/>
  <c r="H59" i="2" s="1"/>
  <c r="H58" i="2"/>
  <c r="E58" i="2"/>
  <c r="E57" i="2"/>
  <c r="H57" i="2" s="1"/>
  <c r="E56" i="2"/>
  <c r="H56" i="2" s="1"/>
  <c r="E55" i="2"/>
  <c r="H55" i="2" s="1"/>
  <c r="E54" i="2"/>
  <c r="H54" i="2" s="1"/>
  <c r="E53" i="2"/>
  <c r="H53" i="2" s="1"/>
  <c r="G52" i="2"/>
  <c r="F52" i="2"/>
  <c r="D52" i="2"/>
  <c r="C52" i="2"/>
  <c r="E51" i="2"/>
  <c r="H51" i="2" s="1"/>
  <c r="H50" i="2"/>
  <c r="E50" i="2"/>
  <c r="E49" i="2"/>
  <c r="H49" i="2" s="1"/>
  <c r="E48" i="2"/>
  <c r="H48" i="2" s="1"/>
  <c r="G43" i="2"/>
  <c r="F43" i="2"/>
  <c r="D43" i="2"/>
  <c r="C43" i="2"/>
  <c r="E42" i="2"/>
  <c r="H42" i="2" s="1"/>
  <c r="E41" i="2"/>
  <c r="H41" i="2" s="1"/>
  <c r="E40" i="2"/>
  <c r="H40" i="2" s="1"/>
  <c r="E39" i="2"/>
  <c r="H39" i="2" s="1"/>
  <c r="H38" i="2"/>
  <c r="E38" i="2"/>
  <c r="E37" i="2"/>
  <c r="H37" i="2" s="1"/>
  <c r="E36" i="2"/>
  <c r="H36" i="2" s="1"/>
  <c r="E35" i="2"/>
  <c r="H35" i="2" s="1"/>
  <c r="H34" i="2"/>
  <c r="E34" i="2"/>
  <c r="E33" i="2"/>
  <c r="H33" i="2" s="1"/>
  <c r="E32" i="2"/>
  <c r="H32" i="2" s="1"/>
  <c r="E31" i="2"/>
  <c r="H31" i="2" s="1"/>
  <c r="H30" i="2"/>
  <c r="E30" i="2"/>
  <c r="E29" i="2"/>
  <c r="H29" i="2" s="1"/>
  <c r="H28" i="2"/>
  <c r="E28" i="2"/>
  <c r="E27" i="2"/>
  <c r="H27" i="2" s="1"/>
  <c r="E26" i="2"/>
  <c r="E43" i="2" s="1"/>
  <c r="H43" i="2" s="1"/>
  <c r="E25" i="2"/>
  <c r="H25" i="2" s="1"/>
  <c r="G24" i="2"/>
  <c r="F24" i="2"/>
  <c r="D24" i="2"/>
  <c r="C24" i="2"/>
  <c r="E23" i="2"/>
  <c r="H23" i="2" s="1"/>
  <c r="H22" i="2"/>
  <c r="E22" i="2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H14" i="2"/>
  <c r="E14" i="2"/>
  <c r="E13" i="2"/>
  <c r="H13" i="2" s="1"/>
  <c r="E12" i="2"/>
  <c r="H12" i="2" s="1"/>
  <c r="E11" i="2"/>
  <c r="H11" i="2" s="1"/>
  <c r="E10" i="2"/>
  <c r="H10" i="2" s="1"/>
  <c r="F100" i="1"/>
  <c r="G99" i="1"/>
  <c r="H99" i="1" s="1"/>
  <c r="F99" i="1"/>
  <c r="E99" i="1"/>
  <c r="D99" i="1"/>
  <c r="D100" i="1" s="1"/>
  <c r="C99" i="1"/>
  <c r="E98" i="1"/>
  <c r="H98" i="1" s="1"/>
  <c r="G97" i="1"/>
  <c r="F97" i="1"/>
  <c r="D97" i="1"/>
  <c r="C97" i="1"/>
  <c r="C100" i="1" s="1"/>
  <c r="E96" i="1"/>
  <c r="H96" i="1" s="1"/>
  <c r="E95" i="1"/>
  <c r="H95" i="1" s="1"/>
  <c r="E94" i="1"/>
  <c r="H94" i="1" s="1"/>
  <c r="H93" i="1"/>
  <c r="E93" i="1"/>
  <c r="E92" i="1"/>
  <c r="H92" i="1" s="1"/>
  <c r="D86" i="1"/>
  <c r="G85" i="1"/>
  <c r="G86" i="1" s="1"/>
  <c r="F85" i="1"/>
  <c r="D85" i="1"/>
  <c r="C85" i="1"/>
  <c r="E84" i="1"/>
  <c r="H84" i="1" s="1"/>
  <c r="G83" i="1"/>
  <c r="F83" i="1"/>
  <c r="F86" i="1" s="1"/>
  <c r="D83" i="1"/>
  <c r="C83" i="1"/>
  <c r="C86" i="1" s="1"/>
  <c r="H82" i="1"/>
  <c r="E82" i="1"/>
  <c r="E81" i="1"/>
  <c r="H81" i="1" s="1"/>
  <c r="D80" i="1"/>
  <c r="G79" i="1"/>
  <c r="G80" i="1" s="1"/>
  <c r="F79" i="1"/>
  <c r="D79" i="1"/>
  <c r="C79" i="1"/>
  <c r="C80" i="1" s="1"/>
  <c r="E78" i="1"/>
  <c r="H78" i="1" s="1"/>
  <c r="E77" i="1"/>
  <c r="H77" i="1" s="1"/>
  <c r="H76" i="1"/>
  <c r="E76" i="1"/>
  <c r="G75" i="1"/>
  <c r="F75" i="1"/>
  <c r="D75" i="1"/>
  <c r="C75" i="1"/>
  <c r="E74" i="1"/>
  <c r="H74" i="1" s="1"/>
  <c r="G72" i="1"/>
  <c r="G73" i="1" s="1"/>
  <c r="F72" i="1"/>
  <c r="E72" i="1"/>
  <c r="H72" i="1" s="1"/>
  <c r="D72" i="1"/>
  <c r="C72" i="1"/>
  <c r="E71" i="1"/>
  <c r="H71" i="1" s="1"/>
  <c r="H70" i="1"/>
  <c r="E70" i="1"/>
  <c r="G69" i="1"/>
  <c r="F69" i="1"/>
  <c r="F73" i="1" s="1"/>
  <c r="D69" i="1"/>
  <c r="C69" i="1"/>
  <c r="E68" i="1"/>
  <c r="H68" i="1" s="1"/>
  <c r="E67" i="1"/>
  <c r="H67" i="1" s="1"/>
  <c r="E66" i="1"/>
  <c r="H66" i="1" s="1"/>
  <c r="G65" i="1"/>
  <c r="F65" i="1"/>
  <c r="D65" i="1"/>
  <c r="C65" i="1"/>
  <c r="C73" i="1" s="1"/>
  <c r="E64" i="1"/>
  <c r="H64" i="1" s="1"/>
  <c r="E63" i="1"/>
  <c r="H63" i="1" s="1"/>
  <c r="H62" i="1"/>
  <c r="E62" i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H54" i="1"/>
  <c r="E54" i="1"/>
  <c r="E53" i="1"/>
  <c r="H53" i="1" s="1"/>
  <c r="G52" i="1"/>
  <c r="F52" i="1"/>
  <c r="D52" i="1"/>
  <c r="C52" i="1"/>
  <c r="E51" i="1"/>
  <c r="H51" i="1" s="1"/>
  <c r="E50" i="1"/>
  <c r="H50" i="1" s="1"/>
  <c r="E49" i="1"/>
  <c r="H49" i="1" s="1"/>
  <c r="E48" i="1"/>
  <c r="H48" i="1" s="1"/>
  <c r="G43" i="1"/>
  <c r="F43" i="1"/>
  <c r="D43" i="1"/>
  <c r="C43" i="1"/>
  <c r="H42" i="1"/>
  <c r="E42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H34" i="1"/>
  <c r="E34" i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H26" i="1"/>
  <c r="E26" i="1"/>
  <c r="E25" i="1"/>
  <c r="H25" i="1" s="1"/>
  <c r="G24" i="1"/>
  <c r="F24" i="1"/>
  <c r="D24" i="1"/>
  <c r="C24" i="1"/>
  <c r="E23" i="1"/>
  <c r="H23" i="1" s="1"/>
  <c r="E22" i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/>
  <c r="E13" i="1"/>
  <c r="E12" i="1"/>
  <c r="H12" i="1" s="1"/>
  <c r="H11" i="1"/>
  <c r="E11" i="1"/>
  <c r="E10" i="1"/>
  <c r="H10" i="1" s="1"/>
  <c r="C102" i="5" l="1"/>
  <c r="C101" i="1"/>
  <c r="F102" i="3"/>
  <c r="H24" i="2"/>
  <c r="H24" i="1"/>
  <c r="H100" i="1"/>
  <c r="G101" i="1"/>
  <c r="E69" i="1"/>
  <c r="H69" i="1" s="1"/>
  <c r="E75" i="1"/>
  <c r="H75" i="1" s="1"/>
  <c r="E24" i="2"/>
  <c r="E69" i="2"/>
  <c r="H69" i="2" s="1"/>
  <c r="E79" i="2"/>
  <c r="E85" i="2"/>
  <c r="H85" i="2" s="1"/>
  <c r="E99" i="2"/>
  <c r="E80" i="3"/>
  <c r="H80" i="3" s="1"/>
  <c r="H79" i="3"/>
  <c r="C102" i="3"/>
  <c r="F102" i="4"/>
  <c r="D102" i="5"/>
  <c r="H26" i="2"/>
  <c r="E52" i="2"/>
  <c r="H52" i="2" s="1"/>
  <c r="E83" i="2"/>
  <c r="E96" i="2"/>
  <c r="H96" i="2" s="1"/>
  <c r="H99" i="2" s="1"/>
  <c r="H10" i="3"/>
  <c r="H24" i="3" s="1"/>
  <c r="D73" i="3"/>
  <c r="E53" i="4"/>
  <c r="H53" i="4" s="1"/>
  <c r="H54" i="4"/>
  <c r="E84" i="4"/>
  <c r="H82" i="4"/>
  <c r="E100" i="5"/>
  <c r="E24" i="1"/>
  <c r="E52" i="1"/>
  <c r="H52" i="1" s="1"/>
  <c r="E65" i="1"/>
  <c r="H65" i="1" s="1"/>
  <c r="E79" i="1"/>
  <c r="E85" i="1"/>
  <c r="H85" i="1" s="1"/>
  <c r="G100" i="2"/>
  <c r="C73" i="2"/>
  <c r="C80" i="2"/>
  <c r="D86" i="3"/>
  <c r="D102" i="3" s="1"/>
  <c r="E98" i="3"/>
  <c r="E101" i="3" s="1"/>
  <c r="E98" i="4"/>
  <c r="H92" i="4"/>
  <c r="H98" i="4" s="1"/>
  <c r="H101" i="4" s="1"/>
  <c r="E101" i="4"/>
  <c r="E73" i="5"/>
  <c r="H73" i="5" s="1"/>
  <c r="E79" i="5"/>
  <c r="E43" i="1"/>
  <c r="H43" i="1" s="1"/>
  <c r="D73" i="1"/>
  <c r="D101" i="1" s="1"/>
  <c r="F80" i="1"/>
  <c r="F101" i="1" s="1"/>
  <c r="E83" i="1"/>
  <c r="E97" i="1"/>
  <c r="H97" i="1" s="1"/>
  <c r="E65" i="2"/>
  <c r="H65" i="2" s="1"/>
  <c r="E73" i="2"/>
  <c r="H73" i="2" s="1"/>
  <c r="C100" i="2"/>
  <c r="E24" i="4"/>
  <c r="E43" i="4"/>
  <c r="H43" i="4" s="1"/>
  <c r="H25" i="4"/>
  <c r="D74" i="4"/>
  <c r="D102" i="4" s="1"/>
  <c r="H76" i="4"/>
  <c r="E24" i="5"/>
  <c r="H10" i="5"/>
  <c r="H24" i="5" s="1"/>
  <c r="H48" i="5"/>
  <c r="F73" i="5"/>
  <c r="F80" i="5"/>
  <c r="E86" i="5"/>
  <c r="H83" i="5"/>
  <c r="H86" i="5" s="1"/>
  <c r="E75" i="2"/>
  <c r="H75" i="2" s="1"/>
  <c r="F86" i="2"/>
  <c r="F100" i="2" s="1"/>
  <c r="E65" i="3"/>
  <c r="H65" i="3" s="1"/>
  <c r="E69" i="3"/>
  <c r="E83" i="3"/>
  <c r="E85" i="3"/>
  <c r="H85" i="3" s="1"/>
  <c r="E73" i="4"/>
  <c r="E80" i="4"/>
  <c r="D99" i="2"/>
  <c r="D100" i="2" s="1"/>
  <c r="H70" i="3"/>
  <c r="G102" i="4"/>
  <c r="C73" i="5"/>
  <c r="E87" i="4" l="1"/>
  <c r="H84" i="4"/>
  <c r="H87" i="4" s="1"/>
  <c r="E86" i="3"/>
  <c r="H83" i="3"/>
  <c r="H86" i="3" s="1"/>
  <c r="F102" i="5"/>
  <c r="E73" i="1"/>
  <c r="H73" i="1" s="1"/>
  <c r="E100" i="2"/>
  <c r="H100" i="2" s="1"/>
  <c r="E81" i="4"/>
  <c r="H81" i="4" s="1"/>
  <c r="H80" i="4"/>
  <c r="E73" i="3"/>
  <c r="H69" i="3"/>
  <c r="H79" i="1"/>
  <c r="E80" i="1"/>
  <c r="H80" i="1" s="1"/>
  <c r="H100" i="5"/>
  <c r="H101" i="5" s="1"/>
  <c r="E101" i="5"/>
  <c r="H83" i="2"/>
  <c r="H86" i="2" s="1"/>
  <c r="E86" i="2"/>
  <c r="E100" i="1"/>
  <c r="E101" i="1" s="1"/>
  <c r="H101" i="1" s="1"/>
  <c r="E102" i="5"/>
  <c r="H102" i="5" s="1"/>
  <c r="E102" i="4"/>
  <c r="H102" i="4" s="1"/>
  <c r="E74" i="4"/>
  <c r="H74" i="4" s="1"/>
  <c r="H73" i="4"/>
  <c r="H83" i="1"/>
  <c r="H86" i="1" s="1"/>
  <c r="E86" i="1"/>
  <c r="E80" i="5"/>
  <c r="H80" i="5" s="1"/>
  <c r="H79" i="5"/>
  <c r="H79" i="2"/>
  <c r="E80" i="2"/>
  <c r="H80" i="2" s="1"/>
  <c r="H73" i="3" l="1"/>
  <c r="E102" i="3"/>
  <c r="H102" i="3" s="1"/>
</calcChain>
</file>

<file path=xl/sharedStrings.xml><?xml version="1.0" encoding="utf-8"?>
<sst xmlns="http://schemas.openxmlformats.org/spreadsheetml/2006/main" count="563" uniqueCount="85">
  <si>
    <t>Procuraduría para la Defensa de los Derechos Humanos</t>
  </si>
  <si>
    <t xml:space="preserve">Unidad Financiera Institucional </t>
  </si>
  <si>
    <t>Departamento de Presupuesto</t>
  </si>
  <si>
    <t>INFORME MENSUAL DE EJECUCION PRESUPUESTARIA</t>
  </si>
  <si>
    <t>AL 31 DE ENERO DE 2020</t>
  </si>
  <si>
    <t>CODIGO</t>
  </si>
  <si>
    <t>OBJETO ESPECIFICO</t>
  </si>
  <si>
    <t>APROBADO</t>
  </si>
  <si>
    <t>Modificaciones</t>
  </si>
  <si>
    <t>MODIFICADO</t>
  </si>
  <si>
    <t>COMPROMETIDO</t>
  </si>
  <si>
    <t>CONGELAMIENTO</t>
  </si>
  <si>
    <t>DISPONIBLE</t>
  </si>
  <si>
    <t>Sueldos permanentes</t>
  </si>
  <si>
    <t>Aguinaldos</t>
  </si>
  <si>
    <t>Beneficios Adicionales</t>
  </si>
  <si>
    <t>Sueldos eventuales</t>
  </si>
  <si>
    <t>Por Remuneraciones Permanentes inst.pub.</t>
  </si>
  <si>
    <t>Por Remuneraciones Eventuales inst. pub.</t>
  </si>
  <si>
    <t>Por Remuneraciones Permanentes inst. priv.</t>
  </si>
  <si>
    <t>Por Remuneraciones Eventuales inst.priv.</t>
  </si>
  <si>
    <t>Por Prest.  de Serv. en el interior</t>
  </si>
  <si>
    <t>Al Personal de Servicios Permanentes</t>
  </si>
  <si>
    <t>Al Personal de Servicios Eventuales</t>
  </si>
  <si>
    <t>Prestaciones Sociales al Personal</t>
  </si>
  <si>
    <t>TOTAL RUBRO......</t>
  </si>
  <si>
    <t>Productos Alimenticios p/ Personas</t>
  </si>
  <si>
    <t>Productos agropecuarios y forestales</t>
  </si>
  <si>
    <t>Productos textiles y vestuarios</t>
  </si>
  <si>
    <t>Productos de Papel y Cartón</t>
  </si>
  <si>
    <t>Productos de cuero y caucho</t>
  </si>
  <si>
    <t>Productos Químicos</t>
  </si>
  <si>
    <t>Productos farmaceuticos y medicinales</t>
  </si>
  <si>
    <t>Llantas y Neumáticos</t>
  </si>
  <si>
    <t>Combustible y Lubricantes</t>
  </si>
  <si>
    <t>Minerales no Metálicos y Prod. Deriv.</t>
  </si>
  <si>
    <t>Minerales metalicos y product. Derivados</t>
  </si>
  <si>
    <t>Materiales e Instrumental de Laboratorio</t>
  </si>
  <si>
    <t>Materiales de Oficina</t>
  </si>
  <si>
    <t>Materiales Informáticos</t>
  </si>
  <si>
    <t>Libros, Textos, Utiles de Enseñanza</t>
  </si>
  <si>
    <t>Herramientas, Repuestos y Accesorios</t>
  </si>
  <si>
    <t>Materiales Eléctricos</t>
  </si>
  <si>
    <t>Bienes de Uso y Consumo Diversos</t>
  </si>
  <si>
    <t>Total Cuenta ….</t>
  </si>
  <si>
    <t>Modificado</t>
  </si>
  <si>
    <t>Servicios de Energía Eléctrica</t>
  </si>
  <si>
    <t>Servicios de Agua</t>
  </si>
  <si>
    <t>Servicios de Telecomunicaciones</t>
  </si>
  <si>
    <t>Servicios de Correos</t>
  </si>
  <si>
    <t>Manttos. y Reparac.  de Bienes Muebles</t>
  </si>
  <si>
    <t>Manttos.y Reparaciones de Vehículos</t>
  </si>
  <si>
    <t>Transporte, Fletes y Almacenamientos</t>
  </si>
  <si>
    <t>Servicios de Publicidad</t>
  </si>
  <si>
    <t>Servicios de Vigilancia</t>
  </si>
  <si>
    <t>servicios de limpiezas y fumigaciones</t>
  </si>
  <si>
    <t>Servicios de Lavanderia y Planchado</t>
  </si>
  <si>
    <t>impresiones, publicaciones y reproducciones</t>
  </si>
  <si>
    <t>Atenciones Oficiales</t>
  </si>
  <si>
    <t>Arrendamiento de bienes muebles</t>
  </si>
  <si>
    <t>Arrendamiento de Bienes Inmuebles</t>
  </si>
  <si>
    <t>Servicios generales y Arrendamientos diversos</t>
  </si>
  <si>
    <t>Pasajes al Exterior</t>
  </si>
  <si>
    <t>Viáticos por Comisión Interna</t>
  </si>
  <si>
    <t>Viáticos por Comisión Externa</t>
  </si>
  <si>
    <t>Servicios de capacitacion</t>
  </si>
  <si>
    <t>Consultorias, Estudios e Investigaciones Div.</t>
  </si>
  <si>
    <t>impuesto, tasas y derechos diversos</t>
  </si>
  <si>
    <t>Primas y Gastos de Seguros de personas</t>
  </si>
  <si>
    <t>Primas y Gastos de Seguros de Bienes</t>
  </si>
  <si>
    <t>Comisiones y Gastos Bancarios</t>
  </si>
  <si>
    <t>A Organismos sin fines de lucro</t>
  </si>
  <si>
    <t>A Personas Naturales</t>
  </si>
  <si>
    <t>A Organismos Multilaterales</t>
  </si>
  <si>
    <t>Mobiliarios</t>
  </si>
  <si>
    <t>Maquinarias y Equipos</t>
  </si>
  <si>
    <t>Equipos Mèdicos y de Laboratorio</t>
  </si>
  <si>
    <t>Equipos Informàticos</t>
  </si>
  <si>
    <t>Derechos de Propieda Intelectual</t>
  </si>
  <si>
    <t>TOTAL</t>
  </si>
  <si>
    <t>AL 29 DE FEBRERO DE 2020</t>
  </si>
  <si>
    <t>AL 31 DE MARZO DE 2020</t>
  </si>
  <si>
    <t>Bienes Muebles Diversos</t>
  </si>
  <si>
    <t>AL 30 DE ABRIL DE 2020</t>
  </si>
  <si>
    <t>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</si>
</sst>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"/>
    <numFmt numFmtId="165" formatCode="_([$$-440A]* #,##0.00_);_([$$-440A]* \(#,##0.00\);_([$$-440A]* &quot;-&quot;??_);_(@_)"/>
    <numFmt numFmtId="166" formatCode="_-* #,##0.00_-;\-* #,##0.00_-;_-* &quot;-&quot;??_-;_-@"/>
  </numFmts>
  <fonts count="10" x14ac:knownFonts="1">
    <font>
      <sz val="11"/>
      <color rgb="FF000000"/>
      <name val="Calibri"/>
    </font>
    <font>
      <sz val="10"/>
      <name val="Lucida bright"/>
    </font>
    <font>
      <b/>
      <i/>
      <sz val="12"/>
      <name val="Lucida bright"/>
    </font>
    <font>
      <b/>
      <sz val="11"/>
      <name val="Lucida bright"/>
    </font>
    <font>
      <sz val="11"/>
      <name val="Lucida bright"/>
    </font>
    <font>
      <b/>
      <sz val="8"/>
      <name val="Arial"/>
    </font>
    <font>
      <sz val="8"/>
      <name val="Arial"/>
    </font>
    <font>
      <sz val="8"/>
      <color rgb="FF000000"/>
      <name val="Calibri"/>
    </font>
    <font>
      <b/>
      <sz val="10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A275AB"/>
        <bgColor rgb="FFA275AB"/>
      </patternFill>
    </fill>
    <fill>
      <patternFill patternType="solid">
        <fgColor rgb="FFA8D08D"/>
        <bgColor rgb="FFA8D08D"/>
      </patternFill>
    </fill>
    <fill>
      <patternFill patternType="solid">
        <fgColor rgb="FFBDD6EE"/>
        <bgColor rgb="FFBDD6EE"/>
      </patternFill>
    </fill>
    <fill>
      <patternFill patternType="solid">
        <fgColor rgb="FFFFCC66"/>
        <bgColor rgb="FFFFCC66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0" xfId="0" applyFont="1"/>
    <xf numFmtId="0" fontId="6" fillId="0" borderId="5" xfId="0" applyFont="1" applyBorder="1"/>
    <xf numFmtId="0" fontId="6" fillId="0" borderId="6" xfId="0" applyFont="1" applyBorder="1"/>
    <xf numFmtId="164" fontId="6" fillId="0" borderId="6" xfId="0" applyNumberFormat="1" applyFont="1" applyBorder="1"/>
    <xf numFmtId="164" fontId="6" fillId="0" borderId="7" xfId="0" applyNumberFormat="1" applyFont="1" applyBorder="1"/>
    <xf numFmtId="0" fontId="7" fillId="0" borderId="0" xfId="0" applyFont="1"/>
    <xf numFmtId="0" fontId="6" fillId="0" borderId="8" xfId="0" applyFont="1" applyBorder="1"/>
    <xf numFmtId="0" fontId="6" fillId="0" borderId="9" xfId="0" applyFont="1" applyBorder="1"/>
    <xf numFmtId="164" fontId="6" fillId="0" borderId="9" xfId="0" applyNumberFormat="1" applyFont="1" applyBorder="1"/>
    <xf numFmtId="49" fontId="6" fillId="0" borderId="8" xfId="0" applyNumberFormat="1" applyFont="1" applyBorder="1" applyAlignment="1">
      <alignment horizontal="center"/>
    </xf>
    <xf numFmtId="0" fontId="5" fillId="0" borderId="9" xfId="0" applyFont="1" applyBorder="1"/>
    <xf numFmtId="44" fontId="5" fillId="0" borderId="9" xfId="0" applyNumberFormat="1" applyFont="1" applyBorder="1" applyAlignment="1">
      <alignment horizontal="center"/>
    </xf>
    <xf numFmtId="164" fontId="5" fillId="0" borderId="9" xfId="0" applyNumberFormat="1" applyFont="1" applyBorder="1"/>
    <xf numFmtId="164" fontId="5" fillId="2" borderId="9" xfId="0" applyNumberFormat="1" applyFont="1" applyFill="1" applyBorder="1"/>
    <xf numFmtId="164" fontId="5" fillId="3" borderId="9" xfId="0" applyNumberFormat="1" applyFont="1" applyFill="1" applyBorder="1"/>
    <xf numFmtId="164" fontId="5" fillId="4" borderId="10" xfId="0" applyNumberFormat="1" applyFont="1" applyFill="1" applyBorder="1"/>
    <xf numFmtId="165" fontId="5" fillId="5" borderId="11" xfId="0" applyNumberFormat="1" applyFont="1" applyFill="1" applyBorder="1"/>
    <xf numFmtId="164" fontId="7" fillId="0" borderId="0" xfId="0" applyNumberFormat="1" applyFont="1"/>
    <xf numFmtId="166" fontId="7" fillId="0" borderId="0" xfId="0" applyNumberFormat="1" applyFont="1"/>
    <xf numFmtId="0" fontId="6" fillId="0" borderId="12" xfId="0" applyFont="1" applyBorder="1"/>
    <xf numFmtId="0" fontId="6" fillId="0" borderId="13" xfId="0" applyFon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0" fontId="6" fillId="0" borderId="1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5" fillId="0" borderId="4" xfId="0" applyNumberFormat="1" applyFont="1" applyBorder="1"/>
    <xf numFmtId="0" fontId="6" fillId="0" borderId="0" xfId="0" applyFont="1"/>
    <xf numFmtId="164" fontId="5" fillId="0" borderId="0" xfId="0" applyNumberFormat="1" applyFont="1"/>
    <xf numFmtId="164" fontId="5" fillId="0" borderId="2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164" fontId="5" fillId="0" borderId="18" xfId="0" applyNumberFormat="1" applyFont="1" applyBorder="1"/>
    <xf numFmtId="0" fontId="5" fillId="0" borderId="8" xfId="0" applyFont="1" applyBorder="1"/>
    <xf numFmtId="164" fontId="5" fillId="4" borderId="9" xfId="0" applyNumberFormat="1" applyFont="1" applyFill="1" applyBorder="1"/>
    <xf numFmtId="164" fontId="5" fillId="5" borderId="18" xfId="0" applyNumberFormat="1" applyFont="1" applyFill="1" applyBorder="1"/>
    <xf numFmtId="43" fontId="7" fillId="0" borderId="0" xfId="0" applyNumberFormat="1" applyFont="1"/>
    <xf numFmtId="0" fontId="5" fillId="0" borderId="13" xfId="0" applyFont="1" applyBorder="1"/>
    <xf numFmtId="164" fontId="5" fillId="0" borderId="13" xfId="0" applyNumberFormat="1" applyFont="1" applyBorder="1"/>
    <xf numFmtId="164" fontId="6" fillId="0" borderId="19" xfId="0" applyNumberFormat="1" applyFont="1" applyBorder="1"/>
    <xf numFmtId="0" fontId="5" fillId="0" borderId="20" xfId="0" applyFont="1" applyBorder="1"/>
    <xf numFmtId="0" fontId="5" fillId="0" borderId="21" xfId="0" applyFont="1" applyBorder="1"/>
    <xf numFmtId="164" fontId="5" fillId="0" borderId="21" xfId="0" applyNumberFormat="1" applyFont="1" applyBorder="1"/>
    <xf numFmtId="164" fontId="5" fillId="2" borderId="22" xfId="0" applyNumberFormat="1" applyFont="1" applyFill="1" applyBorder="1"/>
    <xf numFmtId="164" fontId="5" fillId="3" borderId="22" xfId="0" applyNumberFormat="1" applyFont="1" applyFill="1" applyBorder="1"/>
    <xf numFmtId="164" fontId="5" fillId="4" borderId="22" xfId="0" applyNumberFormat="1" applyFont="1" applyFill="1" applyBorder="1"/>
    <xf numFmtId="164" fontId="5" fillId="5" borderId="23" xfId="0" applyNumberFormat="1" applyFont="1" applyFill="1" applyBorder="1"/>
    <xf numFmtId="43" fontId="6" fillId="0" borderId="0" xfId="0" applyNumberFormat="1" applyFont="1"/>
    <xf numFmtId="0" fontId="6" fillId="0" borderId="24" xfId="0" applyFont="1" applyBorder="1"/>
    <xf numFmtId="0" fontId="5" fillId="0" borderId="25" xfId="0" applyFont="1" applyBorder="1"/>
    <xf numFmtId="164" fontId="5" fillId="0" borderId="25" xfId="0" applyNumberFormat="1" applyFont="1" applyBorder="1"/>
    <xf numFmtId="164" fontId="6" fillId="0" borderId="25" xfId="0" applyNumberFormat="1" applyFont="1" applyBorder="1"/>
    <xf numFmtId="164" fontId="6" fillId="0" borderId="26" xfId="0" applyNumberFormat="1" applyFont="1" applyBorder="1"/>
    <xf numFmtId="0" fontId="5" fillId="0" borderId="27" xfId="0" applyFont="1" applyBorder="1"/>
    <xf numFmtId="0" fontId="5" fillId="0" borderId="28" xfId="0" applyFont="1" applyBorder="1"/>
    <xf numFmtId="164" fontId="5" fillId="0" borderId="28" xfId="0" applyNumberFormat="1" applyFont="1" applyBorder="1"/>
    <xf numFmtId="164" fontId="5" fillId="2" borderId="29" xfId="0" applyNumberFormat="1" applyFont="1" applyFill="1" applyBorder="1"/>
    <xf numFmtId="164" fontId="5" fillId="3" borderId="29" xfId="0" applyNumberFormat="1" applyFont="1" applyFill="1" applyBorder="1"/>
    <xf numFmtId="164" fontId="5" fillId="4" borderId="29" xfId="0" applyNumberFormat="1" applyFont="1" applyFill="1" applyBorder="1"/>
    <xf numFmtId="164" fontId="5" fillId="5" borderId="30" xfId="0" applyNumberFormat="1" applyFont="1" applyFill="1" applyBorder="1"/>
    <xf numFmtId="0" fontId="5" fillId="0" borderId="15" xfId="0" applyFont="1" applyBorder="1"/>
    <xf numFmtId="0" fontId="5" fillId="0" borderId="16" xfId="0" applyFont="1" applyBorder="1"/>
    <xf numFmtId="44" fontId="5" fillId="0" borderId="16" xfId="0" applyNumberFormat="1" applyFont="1" applyBorder="1"/>
    <xf numFmtId="164" fontId="5" fillId="0" borderId="16" xfId="0" applyNumberFormat="1" applyFont="1" applyBorder="1"/>
    <xf numFmtId="164" fontId="5" fillId="2" borderId="16" xfId="0" applyNumberFormat="1" applyFont="1" applyFill="1" applyBorder="1"/>
    <xf numFmtId="164" fontId="5" fillId="3" borderId="16" xfId="0" applyNumberFormat="1" applyFont="1" applyFill="1" applyBorder="1"/>
    <xf numFmtId="164" fontId="5" fillId="4" borderId="16" xfId="0" applyNumberFormat="1" applyFont="1" applyFill="1" applyBorder="1"/>
    <xf numFmtId="164" fontId="5" fillId="5" borderId="17" xfId="0" applyNumberFormat="1" applyFont="1" applyFill="1" applyBorder="1"/>
    <xf numFmtId="166" fontId="0" fillId="0" borderId="0" xfId="0" applyNumberFormat="1" applyFont="1"/>
    <xf numFmtId="43" fontId="0" fillId="0" borderId="0" xfId="0" applyNumberFormat="1" applyFont="1"/>
    <xf numFmtId="0" fontId="5" fillId="0" borderId="0" xfId="0" applyFont="1" applyAlignment="1">
      <alignment horizontal="center"/>
    </xf>
    <xf numFmtId="166" fontId="8" fillId="0" borderId="0" xfId="0" applyNumberFormat="1" applyFont="1"/>
    <xf numFmtId="0" fontId="5" fillId="6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8" fillId="0" borderId="0" xfId="0" applyFont="1"/>
    <xf numFmtId="164" fontId="5" fillId="6" borderId="9" xfId="0" applyNumberFormat="1" applyFont="1" applyFill="1" applyBorder="1"/>
    <xf numFmtId="164" fontId="5" fillId="7" borderId="9" xfId="0" applyNumberFormat="1" applyFont="1" applyFill="1" applyBorder="1"/>
    <xf numFmtId="164" fontId="0" fillId="0" borderId="0" xfId="0" applyNumberFormat="1" applyFont="1"/>
    <xf numFmtId="164" fontId="5" fillId="6" borderId="1" xfId="0" applyNumberFormat="1" applyFont="1" applyFill="1" applyBorder="1" applyAlignment="1">
      <alignment horizontal="center"/>
    </xf>
    <xf numFmtId="164" fontId="5" fillId="7" borderId="2" xfId="0" applyNumberFormat="1" applyFont="1" applyFill="1" applyBorder="1" applyAlignment="1">
      <alignment horizontal="center"/>
    </xf>
    <xf numFmtId="0" fontId="0" fillId="0" borderId="0" xfId="0" applyFont="1"/>
    <xf numFmtId="164" fontId="5" fillId="6" borderId="22" xfId="0" applyNumberFormat="1" applyFont="1" applyFill="1" applyBorder="1"/>
    <xf numFmtId="164" fontId="5" fillId="7" borderId="22" xfId="0" applyNumberFormat="1" applyFont="1" applyFill="1" applyBorder="1"/>
    <xf numFmtId="43" fontId="9" fillId="0" borderId="0" xfId="0" applyNumberFormat="1" applyFont="1"/>
    <xf numFmtId="0" fontId="9" fillId="0" borderId="0" xfId="0" applyFont="1"/>
    <xf numFmtId="164" fontId="5" fillId="6" borderId="29" xfId="0" applyNumberFormat="1" applyFont="1" applyFill="1" applyBorder="1"/>
    <xf numFmtId="164" fontId="5" fillId="7" borderId="29" xfId="0" applyNumberFormat="1" applyFont="1" applyFill="1" applyBorder="1"/>
    <xf numFmtId="164" fontId="5" fillId="6" borderId="16" xfId="0" applyNumberFormat="1" applyFont="1" applyFill="1" applyBorder="1"/>
    <xf numFmtId="164" fontId="5" fillId="7" borderId="16" xfId="0" applyNumberFormat="1" applyFont="1" applyFill="1" applyBorder="1"/>
    <xf numFmtId="164" fontId="9" fillId="0" borderId="6" xfId="0" applyNumberFormat="1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44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/>
    <xf numFmtId="164" fontId="8" fillId="6" borderId="9" xfId="0" applyNumberFormat="1" applyFont="1" applyFill="1" applyBorder="1"/>
    <xf numFmtId="164" fontId="8" fillId="7" borderId="9" xfId="0" applyNumberFormat="1" applyFont="1" applyFill="1" applyBorder="1"/>
    <xf numFmtId="164" fontId="8" fillId="4" borderId="10" xfId="0" applyNumberFormat="1" applyFont="1" applyFill="1" applyBorder="1"/>
    <xf numFmtId="165" fontId="8" fillId="5" borderId="11" xfId="0" applyNumberFormat="1" applyFont="1" applyFill="1" applyBorder="1"/>
    <xf numFmtId="164" fontId="9" fillId="0" borderId="13" xfId="0" applyNumberFormat="1" applyFont="1" applyBorder="1"/>
    <xf numFmtId="164" fontId="9" fillId="0" borderId="14" xfId="0" applyNumberFormat="1" applyFont="1" applyBorder="1"/>
    <xf numFmtId="164" fontId="8" fillId="0" borderId="2" xfId="0" applyNumberFormat="1" applyFont="1" applyBorder="1"/>
    <xf numFmtId="164" fontId="8" fillId="0" borderId="4" xfId="0" applyNumberFormat="1" applyFont="1" applyBorder="1"/>
    <xf numFmtId="164" fontId="8" fillId="0" borderId="0" xfId="0" applyNumberFormat="1" applyFont="1"/>
    <xf numFmtId="164" fontId="9" fillId="0" borderId="16" xfId="0" applyNumberFormat="1" applyFont="1" applyBorder="1"/>
    <xf numFmtId="164" fontId="9" fillId="0" borderId="17" xfId="0" applyNumberFormat="1" applyFont="1" applyBorder="1"/>
    <xf numFmtId="164" fontId="9" fillId="0" borderId="18" xfId="0" applyNumberFormat="1" applyFont="1" applyBorder="1"/>
    <xf numFmtId="164" fontId="8" fillId="0" borderId="18" xfId="0" applyNumberFormat="1" applyFont="1" applyBorder="1"/>
    <xf numFmtId="164" fontId="8" fillId="4" borderId="9" xfId="0" applyNumberFormat="1" applyFont="1" applyFill="1" applyBorder="1"/>
    <xf numFmtId="164" fontId="8" fillId="5" borderId="18" xfId="0" applyNumberFormat="1" applyFont="1" applyFill="1" applyBorder="1"/>
    <xf numFmtId="164" fontId="8" fillId="0" borderId="13" xfId="0" applyNumberFormat="1" applyFont="1" applyBorder="1"/>
    <xf numFmtId="164" fontId="9" fillId="0" borderId="19" xfId="0" applyNumberFormat="1" applyFont="1" applyBorder="1"/>
    <xf numFmtId="164" fontId="8" fillId="0" borderId="21" xfId="0" applyNumberFormat="1" applyFont="1" applyBorder="1"/>
    <xf numFmtId="164" fontId="8" fillId="6" borderId="22" xfId="0" applyNumberFormat="1" applyFont="1" applyFill="1" applyBorder="1"/>
    <xf numFmtId="164" fontId="8" fillId="7" borderId="22" xfId="0" applyNumberFormat="1" applyFont="1" applyFill="1" applyBorder="1"/>
    <xf numFmtId="164" fontId="8" fillId="4" borderId="22" xfId="0" applyNumberFormat="1" applyFont="1" applyFill="1" applyBorder="1"/>
    <xf numFmtId="164" fontId="8" fillId="5" borderId="23" xfId="0" applyNumberFormat="1" applyFont="1" applyFill="1" applyBorder="1"/>
    <xf numFmtId="164" fontId="8" fillId="0" borderId="25" xfId="0" applyNumberFormat="1" applyFont="1" applyBorder="1"/>
    <xf numFmtId="164" fontId="9" fillId="0" borderId="25" xfId="0" applyNumberFormat="1" applyFont="1" applyBorder="1"/>
    <xf numFmtId="164" fontId="9" fillId="0" borderId="26" xfId="0" applyNumberFormat="1" applyFont="1" applyBorder="1"/>
    <xf numFmtId="164" fontId="8" fillId="0" borderId="28" xfId="0" applyNumberFormat="1" applyFont="1" applyBorder="1"/>
    <xf numFmtId="164" fontId="8" fillId="6" borderId="29" xfId="0" applyNumberFormat="1" applyFont="1" applyFill="1" applyBorder="1"/>
    <xf numFmtId="164" fontId="8" fillId="7" borderId="29" xfId="0" applyNumberFormat="1" applyFont="1" applyFill="1" applyBorder="1"/>
    <xf numFmtId="164" fontId="8" fillId="4" borderId="29" xfId="0" applyNumberFormat="1" applyFont="1" applyFill="1" applyBorder="1"/>
    <xf numFmtId="164" fontId="8" fillId="5" borderId="30" xfId="0" applyNumberFormat="1" applyFont="1" applyFill="1" applyBorder="1"/>
    <xf numFmtId="44" fontId="8" fillId="0" borderId="16" xfId="0" applyNumberFormat="1" applyFont="1" applyBorder="1"/>
    <xf numFmtId="164" fontId="8" fillId="0" borderId="16" xfId="0" applyNumberFormat="1" applyFont="1" applyBorder="1"/>
    <xf numFmtId="164" fontId="8" fillId="6" borderId="16" xfId="0" applyNumberFormat="1" applyFont="1" applyFill="1" applyBorder="1"/>
    <xf numFmtId="164" fontId="8" fillId="7" borderId="16" xfId="0" applyNumberFormat="1" applyFont="1" applyFill="1" applyBorder="1"/>
    <xf numFmtId="164" fontId="8" fillId="4" borderId="16" xfId="0" applyNumberFormat="1" applyFont="1" applyFill="1" applyBorder="1"/>
    <xf numFmtId="164" fontId="8" fillId="5" borderId="17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85725</xdr:rowOff>
    </xdr:from>
    <xdr:ext cx="504825" cy="6191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</xdr:row>
      <xdr:rowOff>85725</xdr:rowOff>
    </xdr:from>
    <xdr:ext cx="504825" cy="6191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504825" cy="73342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476250" cy="571500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476250" cy="619125"/>
    <xdr:pic>
      <xdr:nvPicPr>
        <xdr:cNvPr id="2" name="image5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476250" cy="61912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85725</xdr:rowOff>
    </xdr:from>
    <xdr:ext cx="476250" cy="619125"/>
    <xdr:pic>
      <xdr:nvPicPr>
        <xdr:cNvPr id="3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workbookViewId="0"/>
  </sheetViews>
  <sheetFormatPr baseColWidth="10" defaultColWidth="14.42578125" defaultRowHeight="15" customHeight="1" x14ac:dyDescent="0.25"/>
  <cols>
    <col min="1" max="1" width="7" customWidth="1"/>
    <col min="2" max="2" width="32.28515625" customWidth="1"/>
    <col min="3" max="3" width="15.7109375" customWidth="1"/>
    <col min="4" max="4" width="13.140625" customWidth="1"/>
    <col min="5" max="5" width="14.7109375" customWidth="1"/>
    <col min="6" max="7" width="14.140625" customWidth="1"/>
    <col min="8" max="8" width="14.7109375" customWidth="1"/>
    <col min="9" max="10" width="10.7109375" customWidth="1"/>
    <col min="11" max="11" width="13.28515625" customWidth="1"/>
    <col min="12" max="12" width="10.7109375" customWidth="1"/>
  </cols>
  <sheetData>
    <row r="1" spans="1:12" ht="12.75" customHeight="1" x14ac:dyDescent="0.25"/>
    <row r="2" spans="1:12" ht="12.75" customHeight="1" x14ac:dyDescent="0.25">
      <c r="A2" s="1"/>
      <c r="B2" s="152" t="s">
        <v>0</v>
      </c>
      <c r="C2" s="150"/>
      <c r="D2" s="150"/>
      <c r="E2" s="150"/>
      <c r="F2" s="150"/>
      <c r="G2" s="150"/>
      <c r="H2" s="150"/>
      <c r="I2" s="150"/>
    </row>
    <row r="3" spans="1:12" ht="12.75" customHeight="1" x14ac:dyDescent="0.25">
      <c r="A3" s="1"/>
      <c r="B3" s="151" t="s">
        <v>1</v>
      </c>
      <c r="C3" s="150"/>
      <c r="D3" s="150"/>
      <c r="E3" s="150"/>
      <c r="F3" s="150"/>
      <c r="G3" s="2"/>
      <c r="H3" s="1"/>
      <c r="I3" s="1"/>
    </row>
    <row r="4" spans="1:12" ht="12.75" customHeight="1" x14ac:dyDescent="0.25">
      <c r="A4" s="3"/>
      <c r="B4" s="151" t="s">
        <v>2</v>
      </c>
      <c r="C4" s="150"/>
      <c r="D4" s="150"/>
      <c r="E4" s="150"/>
      <c r="F4" s="150"/>
      <c r="G4" s="2"/>
      <c r="H4" s="3"/>
      <c r="I4" s="1"/>
    </row>
    <row r="5" spans="1:12" ht="12.75" customHeight="1" x14ac:dyDescent="0.25">
      <c r="A5" s="3"/>
      <c r="B5" s="2"/>
      <c r="C5" s="2"/>
      <c r="D5" s="2"/>
      <c r="E5" s="2"/>
      <c r="F5" s="2"/>
      <c r="G5" s="2"/>
      <c r="H5" s="3"/>
      <c r="I5" s="1"/>
    </row>
    <row r="6" spans="1:12" ht="12.75" customHeight="1" x14ac:dyDescent="0.25">
      <c r="A6" s="149" t="s">
        <v>3</v>
      </c>
      <c r="B6" s="150"/>
      <c r="C6" s="150"/>
      <c r="D6" s="150"/>
      <c r="E6" s="150"/>
      <c r="F6" s="150"/>
      <c r="G6" s="150"/>
      <c r="H6" s="150"/>
      <c r="I6" s="1"/>
    </row>
    <row r="7" spans="1:12" ht="12.75" customHeight="1" x14ac:dyDescent="0.25">
      <c r="A7" s="4"/>
      <c r="B7" s="149" t="s">
        <v>4</v>
      </c>
      <c r="C7" s="150"/>
      <c r="D7" s="150"/>
      <c r="E7" s="150"/>
      <c r="F7" s="150"/>
      <c r="G7" s="150"/>
      <c r="H7" s="150"/>
      <c r="I7" s="1"/>
    </row>
    <row r="8" spans="1:12" ht="12.75" customHeight="1" x14ac:dyDescent="0.25">
      <c r="A8" s="149"/>
      <c r="B8" s="150"/>
      <c r="C8" s="150"/>
      <c r="D8" s="150"/>
      <c r="E8" s="150"/>
      <c r="F8" s="150"/>
      <c r="G8" s="150"/>
      <c r="H8" s="150"/>
      <c r="I8" s="1"/>
    </row>
    <row r="9" spans="1:12" ht="12.75" customHeight="1" x14ac:dyDescent="0.25">
      <c r="A9" s="5" t="s">
        <v>5</v>
      </c>
      <c r="B9" s="6" t="s">
        <v>6</v>
      </c>
      <c r="C9" s="7" t="s">
        <v>7</v>
      </c>
      <c r="D9" s="7" t="s">
        <v>8</v>
      </c>
      <c r="E9" s="8" t="s">
        <v>9</v>
      </c>
      <c r="F9" s="9" t="s">
        <v>10</v>
      </c>
      <c r="G9" s="10" t="s">
        <v>11</v>
      </c>
      <c r="H9" s="11" t="s">
        <v>12</v>
      </c>
      <c r="I9" s="12"/>
      <c r="J9" s="12"/>
      <c r="K9" s="12"/>
      <c r="L9" s="12"/>
    </row>
    <row r="10" spans="1:12" ht="12.75" customHeight="1" x14ac:dyDescent="0.25">
      <c r="A10" s="13">
        <v>51101</v>
      </c>
      <c r="B10" s="14" t="s">
        <v>13</v>
      </c>
      <c r="C10" s="15">
        <v>4878580</v>
      </c>
      <c r="D10" s="15">
        <v>-61600</v>
      </c>
      <c r="E10" s="15">
        <f t="shared" ref="E10:E23" si="0">+C10+D10</f>
        <v>4816980</v>
      </c>
      <c r="F10" s="15">
        <v>391054.1</v>
      </c>
      <c r="G10" s="15">
        <v>0</v>
      </c>
      <c r="H10" s="16">
        <f t="shared" ref="H10:H21" si="1">+E10-F10-G10</f>
        <v>4425925.9000000004</v>
      </c>
      <c r="I10" s="17"/>
      <c r="J10" s="17"/>
      <c r="K10" s="17"/>
      <c r="L10" s="17"/>
    </row>
    <row r="11" spans="1:12" ht="12.75" customHeight="1" x14ac:dyDescent="0.25">
      <c r="A11" s="18">
        <v>51103</v>
      </c>
      <c r="B11" s="19" t="s">
        <v>14</v>
      </c>
      <c r="C11" s="20">
        <v>179770</v>
      </c>
      <c r="D11" s="15">
        <v>-1825.04</v>
      </c>
      <c r="E11" s="15">
        <f t="shared" si="0"/>
        <v>177944.95999999999</v>
      </c>
      <c r="F11" s="15"/>
      <c r="G11" s="15">
        <v>0</v>
      </c>
      <c r="H11" s="16">
        <f t="shared" si="1"/>
        <v>177944.95999999999</v>
      </c>
      <c r="I11" s="17"/>
      <c r="J11" s="17"/>
      <c r="K11" s="17"/>
      <c r="L11" s="17"/>
    </row>
    <row r="12" spans="1:12" ht="12.75" customHeight="1" x14ac:dyDescent="0.25">
      <c r="A12" s="18">
        <v>51107</v>
      </c>
      <c r="B12" s="19" t="s">
        <v>15</v>
      </c>
      <c r="C12" s="20">
        <v>508950</v>
      </c>
      <c r="D12" s="20">
        <v>-5200</v>
      </c>
      <c r="E12" s="15">
        <f t="shared" si="0"/>
        <v>503750</v>
      </c>
      <c r="F12" s="15"/>
      <c r="G12" s="15">
        <v>0</v>
      </c>
      <c r="H12" s="16">
        <f t="shared" si="1"/>
        <v>503750</v>
      </c>
      <c r="I12" s="17"/>
      <c r="J12" s="17"/>
      <c r="K12" s="17"/>
      <c r="L12" s="17"/>
    </row>
    <row r="13" spans="1:12" ht="12.75" customHeight="1" x14ac:dyDescent="0.25">
      <c r="A13" s="18">
        <v>51201</v>
      </c>
      <c r="B13" s="19" t="s">
        <v>16</v>
      </c>
      <c r="C13" s="20">
        <v>1175355</v>
      </c>
      <c r="D13" s="20">
        <v>391541.04</v>
      </c>
      <c r="E13" s="15">
        <f t="shared" si="0"/>
        <v>1566896.04</v>
      </c>
      <c r="F13" s="15">
        <v>89766.58</v>
      </c>
      <c r="G13" s="15">
        <v>0</v>
      </c>
      <c r="H13" s="16">
        <f t="shared" si="1"/>
        <v>1477129.46</v>
      </c>
      <c r="I13" s="17"/>
      <c r="J13" s="17"/>
      <c r="K13" s="17"/>
      <c r="L13" s="17"/>
    </row>
    <row r="14" spans="1:12" ht="12.75" customHeight="1" x14ac:dyDescent="0.25">
      <c r="A14" s="18">
        <v>51203</v>
      </c>
      <c r="B14" s="19" t="s">
        <v>14</v>
      </c>
      <c r="C14" s="20">
        <v>36510</v>
      </c>
      <c r="D14" s="20">
        <v>12319.02</v>
      </c>
      <c r="E14" s="15">
        <f t="shared" si="0"/>
        <v>48829.020000000004</v>
      </c>
      <c r="F14" s="15"/>
      <c r="G14" s="15">
        <v>0</v>
      </c>
      <c r="H14" s="16">
        <f t="shared" si="1"/>
        <v>48829.020000000004</v>
      </c>
      <c r="I14" s="17"/>
      <c r="J14" s="17"/>
      <c r="K14" s="17"/>
      <c r="L14" s="17"/>
    </row>
    <row r="15" spans="1:12" ht="12.75" customHeight="1" x14ac:dyDescent="0.25">
      <c r="A15" s="18">
        <v>51207</v>
      </c>
      <c r="B15" s="19" t="s">
        <v>15</v>
      </c>
      <c r="C15" s="20">
        <v>104000</v>
      </c>
      <c r="D15" s="20">
        <v>35100</v>
      </c>
      <c r="E15" s="15">
        <f t="shared" si="0"/>
        <v>139100</v>
      </c>
      <c r="F15" s="15"/>
      <c r="G15" s="15">
        <v>0</v>
      </c>
      <c r="H15" s="16">
        <f t="shared" si="1"/>
        <v>139100</v>
      </c>
      <c r="I15" s="17"/>
      <c r="J15" s="17"/>
      <c r="K15" s="17"/>
      <c r="L15" s="17"/>
    </row>
    <row r="16" spans="1:12" ht="12.75" customHeight="1" x14ac:dyDescent="0.25">
      <c r="A16" s="18">
        <v>51401</v>
      </c>
      <c r="B16" s="19" t="s">
        <v>17</v>
      </c>
      <c r="C16" s="20">
        <v>322945</v>
      </c>
      <c r="D16" s="20">
        <v>-3300</v>
      </c>
      <c r="E16" s="15">
        <f t="shared" si="0"/>
        <v>319645</v>
      </c>
      <c r="F16" s="15">
        <v>23189.55</v>
      </c>
      <c r="G16" s="15">
        <v>0</v>
      </c>
      <c r="H16" s="16">
        <f t="shared" si="1"/>
        <v>296455.45</v>
      </c>
      <c r="I16" s="17"/>
      <c r="J16" s="17"/>
      <c r="K16" s="17"/>
      <c r="L16" s="17"/>
    </row>
    <row r="17" spans="1:12" ht="12.75" customHeight="1" x14ac:dyDescent="0.25">
      <c r="A17" s="18">
        <v>51402</v>
      </c>
      <c r="B17" s="19" t="s">
        <v>18</v>
      </c>
      <c r="C17" s="20">
        <v>66410</v>
      </c>
      <c r="D17" s="20">
        <v>21278.07</v>
      </c>
      <c r="E17" s="15">
        <f t="shared" si="0"/>
        <v>87688.07</v>
      </c>
      <c r="F17" s="15">
        <v>4979.1000000000004</v>
      </c>
      <c r="G17" s="15">
        <v>0</v>
      </c>
      <c r="H17" s="16">
        <f t="shared" si="1"/>
        <v>82708.97</v>
      </c>
      <c r="I17" s="17"/>
      <c r="J17" s="17"/>
      <c r="K17" s="17"/>
      <c r="L17" s="17"/>
    </row>
    <row r="18" spans="1:12" ht="12.75" customHeight="1" x14ac:dyDescent="0.25">
      <c r="A18" s="18">
        <v>51501</v>
      </c>
      <c r="B18" s="19" t="s">
        <v>19</v>
      </c>
      <c r="C18" s="20">
        <v>363715</v>
      </c>
      <c r="D18" s="20">
        <v>-4774</v>
      </c>
      <c r="E18" s="15">
        <f t="shared" si="0"/>
        <v>358941</v>
      </c>
      <c r="F18" s="15">
        <v>25927.03</v>
      </c>
      <c r="G18" s="15">
        <v>0</v>
      </c>
      <c r="H18" s="16">
        <f t="shared" si="1"/>
        <v>333013.96999999997</v>
      </c>
      <c r="I18" s="17"/>
      <c r="J18" s="17"/>
      <c r="K18" s="17"/>
      <c r="L18" s="17"/>
    </row>
    <row r="19" spans="1:12" ht="12.75" customHeight="1" x14ac:dyDescent="0.25">
      <c r="A19" s="18">
        <v>51502</v>
      </c>
      <c r="B19" s="19" t="s">
        <v>20</v>
      </c>
      <c r="C19" s="20">
        <v>91095</v>
      </c>
      <c r="D19" s="20">
        <v>30344.38</v>
      </c>
      <c r="E19" s="15">
        <f t="shared" si="0"/>
        <v>121439.38</v>
      </c>
      <c r="F19" s="15">
        <v>6502.12</v>
      </c>
      <c r="G19" s="15">
        <v>0</v>
      </c>
      <c r="H19" s="16">
        <f t="shared" si="1"/>
        <v>114937.26000000001</v>
      </c>
      <c r="I19" s="17"/>
      <c r="J19" s="17"/>
      <c r="K19" s="17"/>
      <c r="L19" s="17"/>
    </row>
    <row r="20" spans="1:12" ht="12.75" customHeight="1" x14ac:dyDescent="0.25">
      <c r="A20" s="18">
        <v>51601</v>
      </c>
      <c r="B20" s="19" t="s">
        <v>21</v>
      </c>
      <c r="C20" s="20">
        <v>46630</v>
      </c>
      <c r="D20" s="20"/>
      <c r="E20" s="15">
        <f t="shared" si="0"/>
        <v>46630</v>
      </c>
      <c r="F20" s="15">
        <v>3885.76</v>
      </c>
      <c r="G20" s="15">
        <v>0</v>
      </c>
      <c r="H20" s="16">
        <f t="shared" si="1"/>
        <v>42744.24</v>
      </c>
      <c r="I20" s="17"/>
      <c r="J20" s="17"/>
      <c r="K20" s="17"/>
      <c r="L20" s="17"/>
    </row>
    <row r="21" spans="1:12" ht="12.75" customHeight="1" x14ac:dyDescent="0.25">
      <c r="A21" s="18">
        <v>51701</v>
      </c>
      <c r="B21" s="19" t="s">
        <v>22</v>
      </c>
      <c r="C21" s="20">
        <v>50055</v>
      </c>
      <c r="D21" s="20"/>
      <c r="E21" s="15">
        <f t="shared" si="0"/>
        <v>50055</v>
      </c>
      <c r="F21" s="15"/>
      <c r="G21" s="15">
        <v>0</v>
      </c>
      <c r="H21" s="16">
        <f t="shared" si="1"/>
        <v>50055</v>
      </c>
      <c r="I21" s="17"/>
      <c r="J21" s="17"/>
      <c r="K21" s="17"/>
      <c r="L21" s="17"/>
    </row>
    <row r="22" spans="1:12" ht="12.75" customHeight="1" x14ac:dyDescent="0.25">
      <c r="A22" s="18">
        <v>51702</v>
      </c>
      <c r="B22" s="19" t="s">
        <v>23</v>
      </c>
      <c r="C22" s="20">
        <v>7285</v>
      </c>
      <c r="D22" s="20"/>
      <c r="E22" s="15">
        <f t="shared" si="0"/>
        <v>7285</v>
      </c>
      <c r="F22" s="15"/>
      <c r="G22" s="15"/>
      <c r="H22" s="16"/>
      <c r="I22" s="17"/>
      <c r="J22" s="17"/>
      <c r="K22" s="17"/>
      <c r="L22" s="17"/>
    </row>
    <row r="23" spans="1:12" ht="12.75" customHeight="1" x14ac:dyDescent="0.25">
      <c r="A23" s="18">
        <v>51903</v>
      </c>
      <c r="B23" s="19" t="s">
        <v>24</v>
      </c>
      <c r="C23" s="20">
        <v>71450</v>
      </c>
      <c r="D23" s="20"/>
      <c r="E23" s="15">
        <f t="shared" si="0"/>
        <v>71450</v>
      </c>
      <c r="F23" s="15">
        <v>0</v>
      </c>
      <c r="G23" s="15">
        <v>0</v>
      </c>
      <c r="H23" s="16">
        <f>+E23-F23-G23</f>
        <v>71450</v>
      </c>
      <c r="I23" s="17"/>
      <c r="J23" s="17"/>
      <c r="K23" s="17"/>
      <c r="L23" s="17"/>
    </row>
    <row r="24" spans="1:12" ht="12.75" customHeight="1" x14ac:dyDescent="0.25">
      <c r="A24" s="21"/>
      <c r="B24" s="22" t="s">
        <v>25</v>
      </c>
      <c r="C24" s="23">
        <f t="shared" ref="C24:H24" si="2">SUM(C10:C23)</f>
        <v>7902750</v>
      </c>
      <c r="D24" s="24">
        <f t="shared" si="2"/>
        <v>413883.47000000003</v>
      </c>
      <c r="E24" s="25">
        <f t="shared" si="2"/>
        <v>8316633.4699999997</v>
      </c>
      <c r="F24" s="26">
        <f t="shared" si="2"/>
        <v>545304.24</v>
      </c>
      <c r="G24" s="27">
        <f t="shared" si="2"/>
        <v>0</v>
      </c>
      <c r="H24" s="28">
        <f t="shared" si="2"/>
        <v>7764044.2299999995</v>
      </c>
      <c r="I24" s="17"/>
      <c r="J24" s="17"/>
      <c r="K24" s="17"/>
      <c r="L24" s="17"/>
    </row>
    <row r="25" spans="1:12" ht="12.75" customHeight="1" x14ac:dyDescent="0.25">
      <c r="A25" s="18">
        <v>54101</v>
      </c>
      <c r="B25" s="19" t="s">
        <v>26</v>
      </c>
      <c r="C25" s="20">
        <v>45470</v>
      </c>
      <c r="D25" s="20">
        <v>331.25</v>
      </c>
      <c r="E25" s="15">
        <f t="shared" ref="E25:E42" si="3">+C25+D25</f>
        <v>45801.25</v>
      </c>
      <c r="F25" s="15">
        <v>8430.2000000000007</v>
      </c>
      <c r="G25" s="15">
        <v>0</v>
      </c>
      <c r="H25" s="16">
        <f t="shared" ref="H25:H43" si="4">+E25-F25-G25</f>
        <v>37371.050000000003</v>
      </c>
      <c r="I25" s="17"/>
      <c r="J25" s="17"/>
      <c r="K25" s="17"/>
      <c r="L25" s="17"/>
    </row>
    <row r="26" spans="1:12" ht="12.75" customHeight="1" x14ac:dyDescent="0.25">
      <c r="A26" s="18">
        <v>54103</v>
      </c>
      <c r="B26" s="19" t="s">
        <v>27</v>
      </c>
      <c r="C26" s="20">
        <v>1200</v>
      </c>
      <c r="D26" s="20">
        <v>-63.8</v>
      </c>
      <c r="E26" s="15">
        <f t="shared" si="3"/>
        <v>1136.2</v>
      </c>
      <c r="F26" s="15">
        <v>0</v>
      </c>
      <c r="G26" s="15">
        <v>0</v>
      </c>
      <c r="H26" s="16">
        <f t="shared" si="4"/>
        <v>1136.2</v>
      </c>
      <c r="I26" s="17"/>
      <c r="J26" s="17"/>
      <c r="K26" s="17"/>
      <c r="L26" s="17"/>
    </row>
    <row r="27" spans="1:12" ht="12.75" customHeight="1" x14ac:dyDescent="0.25">
      <c r="A27" s="18">
        <v>54104</v>
      </c>
      <c r="B27" s="19" t="s">
        <v>28</v>
      </c>
      <c r="C27" s="20">
        <v>55590</v>
      </c>
      <c r="D27" s="20"/>
      <c r="E27" s="15">
        <f t="shared" si="3"/>
        <v>55590</v>
      </c>
      <c r="F27" s="15">
        <v>0</v>
      </c>
      <c r="G27" s="15">
        <v>0</v>
      </c>
      <c r="H27" s="16">
        <f t="shared" si="4"/>
        <v>55590</v>
      </c>
      <c r="I27" s="17"/>
      <c r="J27" s="17"/>
      <c r="K27" s="17"/>
      <c r="L27" s="17"/>
    </row>
    <row r="28" spans="1:12" ht="12.75" customHeight="1" x14ac:dyDescent="0.25">
      <c r="A28" s="18">
        <v>54105</v>
      </c>
      <c r="B28" s="19" t="s">
        <v>29</v>
      </c>
      <c r="C28" s="20">
        <v>27325</v>
      </c>
      <c r="D28" s="20">
        <v>11.2</v>
      </c>
      <c r="E28" s="15">
        <f t="shared" si="3"/>
        <v>27336.2</v>
      </c>
      <c r="F28" s="15">
        <v>0</v>
      </c>
      <c r="G28" s="15">
        <v>0</v>
      </c>
      <c r="H28" s="16">
        <f t="shared" si="4"/>
        <v>27336.2</v>
      </c>
      <c r="I28" s="17"/>
      <c r="J28" s="17"/>
      <c r="K28" s="29"/>
      <c r="L28" s="17"/>
    </row>
    <row r="29" spans="1:12" ht="12.75" customHeight="1" x14ac:dyDescent="0.25">
      <c r="A29" s="18">
        <v>54106</v>
      </c>
      <c r="B29" s="19" t="s">
        <v>30</v>
      </c>
      <c r="C29" s="20">
        <v>225</v>
      </c>
      <c r="D29" s="20"/>
      <c r="E29" s="15">
        <f t="shared" si="3"/>
        <v>225</v>
      </c>
      <c r="F29" s="15">
        <v>0</v>
      </c>
      <c r="G29" s="15">
        <v>0</v>
      </c>
      <c r="H29" s="16">
        <f t="shared" si="4"/>
        <v>225</v>
      </c>
      <c r="I29" s="17"/>
      <c r="J29" s="17"/>
      <c r="K29" s="17"/>
      <c r="L29" s="17"/>
    </row>
    <row r="30" spans="1:12" ht="12.75" customHeight="1" x14ac:dyDescent="0.25">
      <c r="A30" s="18">
        <v>54107</v>
      </c>
      <c r="B30" s="19" t="s">
        <v>31</v>
      </c>
      <c r="C30" s="20">
        <v>25105</v>
      </c>
      <c r="D30" s="20">
        <v>12.5</v>
      </c>
      <c r="E30" s="15">
        <f t="shared" si="3"/>
        <v>25117.5</v>
      </c>
      <c r="F30" s="15">
        <v>0</v>
      </c>
      <c r="G30" s="15">
        <v>0</v>
      </c>
      <c r="H30" s="16">
        <f t="shared" si="4"/>
        <v>25117.5</v>
      </c>
      <c r="I30" s="17"/>
      <c r="J30" s="17"/>
      <c r="K30" s="17"/>
      <c r="L30" s="17"/>
    </row>
    <row r="31" spans="1:12" ht="12.75" customHeight="1" x14ac:dyDescent="0.25">
      <c r="A31" s="18">
        <v>54108</v>
      </c>
      <c r="B31" s="19" t="s">
        <v>32</v>
      </c>
      <c r="C31" s="20">
        <v>17645</v>
      </c>
      <c r="D31" s="20"/>
      <c r="E31" s="15">
        <f t="shared" si="3"/>
        <v>17645</v>
      </c>
      <c r="F31" s="15">
        <v>0</v>
      </c>
      <c r="G31" s="15">
        <v>0</v>
      </c>
      <c r="H31" s="16">
        <f t="shared" si="4"/>
        <v>17645</v>
      </c>
      <c r="I31" s="17"/>
      <c r="J31" s="17"/>
      <c r="K31" s="17"/>
      <c r="L31" s="17"/>
    </row>
    <row r="32" spans="1:12" ht="12.75" customHeight="1" x14ac:dyDescent="0.25">
      <c r="A32" s="18">
        <v>54109</v>
      </c>
      <c r="B32" s="19" t="s">
        <v>33</v>
      </c>
      <c r="C32" s="20">
        <v>7140</v>
      </c>
      <c r="D32" s="20"/>
      <c r="E32" s="15">
        <f t="shared" si="3"/>
        <v>7140</v>
      </c>
      <c r="F32" s="15">
        <v>0</v>
      </c>
      <c r="G32" s="15">
        <v>0</v>
      </c>
      <c r="H32" s="16">
        <f t="shared" si="4"/>
        <v>7140</v>
      </c>
      <c r="I32" s="17"/>
      <c r="J32" s="17"/>
      <c r="K32" s="17"/>
      <c r="L32" s="17"/>
    </row>
    <row r="33" spans="1:12" ht="12.75" customHeight="1" x14ac:dyDescent="0.25">
      <c r="A33" s="18">
        <v>54110</v>
      </c>
      <c r="B33" s="19" t="s">
        <v>34</v>
      </c>
      <c r="C33" s="20">
        <v>57710</v>
      </c>
      <c r="D33" s="20"/>
      <c r="E33" s="15">
        <f t="shared" si="3"/>
        <v>57710</v>
      </c>
      <c r="F33" s="15">
        <v>0</v>
      </c>
      <c r="G33" s="15">
        <v>0</v>
      </c>
      <c r="H33" s="16">
        <f t="shared" si="4"/>
        <v>57710</v>
      </c>
      <c r="I33" s="17"/>
      <c r="J33" s="17"/>
      <c r="K33" s="17"/>
      <c r="L33" s="17"/>
    </row>
    <row r="34" spans="1:12" ht="12.75" customHeight="1" x14ac:dyDescent="0.25">
      <c r="A34" s="18">
        <v>54111</v>
      </c>
      <c r="B34" s="19" t="s">
        <v>35</v>
      </c>
      <c r="C34" s="20">
        <v>925</v>
      </c>
      <c r="D34" s="20"/>
      <c r="E34" s="15">
        <f t="shared" si="3"/>
        <v>925</v>
      </c>
      <c r="F34" s="15">
        <v>0</v>
      </c>
      <c r="G34" s="15">
        <v>0</v>
      </c>
      <c r="H34" s="16">
        <f t="shared" si="4"/>
        <v>925</v>
      </c>
      <c r="I34" s="17"/>
      <c r="J34" s="17"/>
      <c r="K34" s="17"/>
      <c r="L34" s="30"/>
    </row>
    <row r="35" spans="1:12" ht="12.75" customHeight="1" x14ac:dyDescent="0.25">
      <c r="A35" s="18">
        <v>54112</v>
      </c>
      <c r="B35" s="19" t="s">
        <v>36</v>
      </c>
      <c r="C35" s="20">
        <v>2500</v>
      </c>
      <c r="D35" s="20"/>
      <c r="E35" s="15">
        <f t="shared" si="3"/>
        <v>2500</v>
      </c>
      <c r="F35" s="15">
        <v>0</v>
      </c>
      <c r="G35" s="15">
        <v>0</v>
      </c>
      <c r="H35" s="16">
        <f t="shared" si="4"/>
        <v>2500</v>
      </c>
      <c r="I35" s="17"/>
      <c r="J35" s="17"/>
      <c r="K35" s="17"/>
      <c r="L35" s="30"/>
    </row>
    <row r="36" spans="1:12" ht="12.75" customHeight="1" x14ac:dyDescent="0.25">
      <c r="A36" s="18">
        <v>54113</v>
      </c>
      <c r="B36" s="19" t="s">
        <v>37</v>
      </c>
      <c r="C36" s="20">
        <v>1060</v>
      </c>
      <c r="D36" s="20"/>
      <c r="E36" s="15">
        <f t="shared" si="3"/>
        <v>1060</v>
      </c>
      <c r="F36" s="15">
        <v>0</v>
      </c>
      <c r="G36" s="15">
        <v>0</v>
      </c>
      <c r="H36" s="16">
        <f t="shared" si="4"/>
        <v>1060</v>
      </c>
      <c r="I36" s="17"/>
      <c r="J36" s="17"/>
      <c r="K36" s="17"/>
      <c r="L36" s="30"/>
    </row>
    <row r="37" spans="1:12" ht="12.75" customHeight="1" x14ac:dyDescent="0.25">
      <c r="A37" s="18">
        <v>54114</v>
      </c>
      <c r="B37" s="19" t="s">
        <v>38</v>
      </c>
      <c r="C37" s="20">
        <v>7275</v>
      </c>
      <c r="D37" s="20">
        <v>-744.5</v>
      </c>
      <c r="E37" s="15">
        <f t="shared" si="3"/>
        <v>6530.5</v>
      </c>
      <c r="F37" s="15">
        <v>55.5</v>
      </c>
      <c r="G37" s="15">
        <v>0</v>
      </c>
      <c r="H37" s="16">
        <f t="shared" si="4"/>
        <v>6475</v>
      </c>
      <c r="I37" s="17"/>
      <c r="J37" s="17"/>
      <c r="K37" s="17"/>
      <c r="L37" s="17"/>
    </row>
    <row r="38" spans="1:12" ht="12.75" customHeight="1" x14ac:dyDescent="0.25">
      <c r="A38" s="18">
        <v>54115</v>
      </c>
      <c r="B38" s="19" t="s">
        <v>39</v>
      </c>
      <c r="C38" s="20">
        <v>4195</v>
      </c>
      <c r="D38" s="20"/>
      <c r="E38" s="15">
        <f t="shared" si="3"/>
        <v>4195</v>
      </c>
      <c r="F38" s="15">
        <v>0</v>
      </c>
      <c r="G38" s="15">
        <v>0</v>
      </c>
      <c r="H38" s="16">
        <f t="shared" si="4"/>
        <v>4195</v>
      </c>
      <c r="I38" s="17"/>
      <c r="J38" s="17"/>
      <c r="K38" s="17"/>
      <c r="L38" s="17"/>
    </row>
    <row r="39" spans="1:12" ht="12.75" customHeight="1" x14ac:dyDescent="0.25">
      <c r="A39" s="18">
        <v>54116</v>
      </c>
      <c r="B39" s="19" t="s">
        <v>40</v>
      </c>
      <c r="C39" s="20">
        <v>800</v>
      </c>
      <c r="D39" s="20"/>
      <c r="E39" s="15">
        <f t="shared" si="3"/>
        <v>800</v>
      </c>
      <c r="F39" s="15">
        <v>0</v>
      </c>
      <c r="G39" s="15">
        <v>0</v>
      </c>
      <c r="H39" s="16">
        <f t="shared" si="4"/>
        <v>800</v>
      </c>
      <c r="I39" s="17"/>
      <c r="J39" s="17"/>
      <c r="K39" s="17"/>
      <c r="L39" s="17"/>
    </row>
    <row r="40" spans="1:12" ht="12.75" customHeight="1" x14ac:dyDescent="0.25">
      <c r="A40" s="18">
        <v>54118</v>
      </c>
      <c r="B40" s="19" t="s">
        <v>41</v>
      </c>
      <c r="C40" s="20">
        <v>2414</v>
      </c>
      <c r="D40" s="20"/>
      <c r="E40" s="15">
        <f t="shared" si="3"/>
        <v>2414</v>
      </c>
      <c r="F40" s="15">
        <v>0</v>
      </c>
      <c r="G40" s="15">
        <v>0</v>
      </c>
      <c r="H40" s="16">
        <f t="shared" si="4"/>
        <v>2414</v>
      </c>
      <c r="I40" s="17"/>
      <c r="J40" s="17"/>
      <c r="K40" s="17"/>
      <c r="L40" s="17"/>
    </row>
    <row r="41" spans="1:12" ht="12.75" customHeight="1" x14ac:dyDescent="0.25">
      <c r="A41" s="18">
        <v>54119</v>
      </c>
      <c r="B41" s="19" t="s">
        <v>42</v>
      </c>
      <c r="C41" s="20">
        <v>2600</v>
      </c>
      <c r="D41" s="20"/>
      <c r="E41" s="15">
        <f t="shared" si="3"/>
        <v>2600</v>
      </c>
      <c r="F41" s="15">
        <v>0</v>
      </c>
      <c r="G41" s="15">
        <v>0</v>
      </c>
      <c r="H41" s="16">
        <f t="shared" si="4"/>
        <v>2600</v>
      </c>
      <c r="I41" s="17"/>
      <c r="J41" s="17"/>
      <c r="K41" s="17"/>
      <c r="L41" s="17"/>
    </row>
    <row r="42" spans="1:12" ht="12.75" customHeight="1" x14ac:dyDescent="0.25">
      <c r="A42" s="31">
        <v>54199</v>
      </c>
      <c r="B42" s="32" t="s">
        <v>43</v>
      </c>
      <c r="C42" s="33">
        <v>987925</v>
      </c>
      <c r="D42" s="33">
        <v>-414247.52</v>
      </c>
      <c r="E42" s="15">
        <f t="shared" si="3"/>
        <v>573677.48</v>
      </c>
      <c r="F42" s="15">
        <v>416700</v>
      </c>
      <c r="G42" s="15">
        <v>0</v>
      </c>
      <c r="H42" s="34">
        <f t="shared" si="4"/>
        <v>156977.47999999998</v>
      </c>
      <c r="I42" s="17"/>
      <c r="J42" s="17"/>
      <c r="K42" s="17"/>
      <c r="L42" s="17"/>
    </row>
    <row r="43" spans="1:12" ht="12.75" customHeight="1" x14ac:dyDescent="0.25">
      <c r="A43" s="35"/>
      <c r="B43" s="36" t="s">
        <v>44</v>
      </c>
      <c r="C43" s="37">
        <f t="shared" ref="C43:G43" si="5">SUM(C25:C42)</f>
        <v>1247104</v>
      </c>
      <c r="D43" s="37">
        <f t="shared" si="5"/>
        <v>-414700.87</v>
      </c>
      <c r="E43" s="37">
        <f t="shared" si="5"/>
        <v>832403.13</v>
      </c>
      <c r="F43" s="37">
        <f t="shared" si="5"/>
        <v>425185.7</v>
      </c>
      <c r="G43" s="37">
        <f t="shared" si="5"/>
        <v>0</v>
      </c>
      <c r="H43" s="38">
        <f t="shared" si="4"/>
        <v>407217.43</v>
      </c>
      <c r="I43" s="17"/>
      <c r="J43" s="17"/>
      <c r="K43" s="17"/>
      <c r="L43" s="17"/>
    </row>
    <row r="44" spans="1:12" ht="12.75" customHeight="1" x14ac:dyDescent="0.25">
      <c r="A44" s="39"/>
      <c r="B44" s="12"/>
      <c r="C44" s="40"/>
      <c r="D44" s="40"/>
      <c r="E44" s="40"/>
      <c r="F44" s="40"/>
      <c r="G44" s="40"/>
      <c r="H44" s="40"/>
      <c r="I44" s="17"/>
      <c r="J44" s="17"/>
      <c r="K44" s="17"/>
      <c r="L44" s="17"/>
    </row>
    <row r="45" spans="1:12" ht="12.75" customHeight="1" x14ac:dyDescent="0.25">
      <c r="A45" s="39"/>
      <c r="B45" s="12"/>
      <c r="C45" s="40"/>
      <c r="D45" s="40"/>
      <c r="E45" s="40"/>
      <c r="F45" s="40"/>
      <c r="G45" s="40"/>
      <c r="H45" s="40"/>
      <c r="I45" s="17"/>
      <c r="J45" s="17"/>
      <c r="K45" s="17"/>
      <c r="L45" s="17"/>
    </row>
    <row r="46" spans="1:12" ht="12.75" customHeight="1" x14ac:dyDescent="0.25">
      <c r="A46" s="39"/>
      <c r="B46" s="12"/>
      <c r="C46" s="40"/>
      <c r="D46" s="40"/>
      <c r="E46" s="40"/>
      <c r="F46" s="40"/>
      <c r="G46" s="40"/>
      <c r="H46" s="40"/>
      <c r="I46" s="17"/>
      <c r="J46" s="17"/>
      <c r="K46" s="17"/>
      <c r="L46" s="17"/>
    </row>
    <row r="47" spans="1:12" ht="12.75" customHeight="1" x14ac:dyDescent="0.25">
      <c r="A47" s="5" t="s">
        <v>5</v>
      </c>
      <c r="B47" s="6" t="s">
        <v>6</v>
      </c>
      <c r="C47" s="41" t="s">
        <v>7</v>
      </c>
      <c r="D47" s="7" t="s">
        <v>8</v>
      </c>
      <c r="E47" s="42" t="s">
        <v>45</v>
      </c>
      <c r="F47" s="43" t="s">
        <v>10</v>
      </c>
      <c r="G47" s="44" t="s">
        <v>11</v>
      </c>
      <c r="H47" s="45" t="s">
        <v>12</v>
      </c>
      <c r="I47" s="17"/>
      <c r="J47" s="17"/>
      <c r="K47" s="17"/>
      <c r="L47" s="17"/>
    </row>
    <row r="48" spans="1:12" ht="12.75" customHeight="1" x14ac:dyDescent="0.25">
      <c r="A48" s="46">
        <v>54201</v>
      </c>
      <c r="B48" s="47" t="s">
        <v>46</v>
      </c>
      <c r="C48" s="48">
        <v>197345</v>
      </c>
      <c r="D48" s="48">
        <v>0</v>
      </c>
      <c r="E48" s="15">
        <f t="shared" ref="E48:E51" si="6">+C48+D48</f>
        <v>197345</v>
      </c>
      <c r="F48" s="15">
        <v>11052.36</v>
      </c>
      <c r="G48" s="15">
        <v>0</v>
      </c>
      <c r="H48" s="49">
        <f t="shared" ref="H48:H85" si="7">+E48-F48-G48</f>
        <v>186292.64</v>
      </c>
      <c r="I48" s="17"/>
      <c r="J48" s="17"/>
      <c r="K48" s="17"/>
      <c r="L48" s="17"/>
    </row>
    <row r="49" spans="1:12" ht="12.75" customHeight="1" x14ac:dyDescent="0.25">
      <c r="A49" s="18">
        <v>54202</v>
      </c>
      <c r="B49" s="19" t="s">
        <v>47</v>
      </c>
      <c r="C49" s="20">
        <v>42600</v>
      </c>
      <c r="D49" s="20">
        <v>0</v>
      </c>
      <c r="E49" s="15">
        <f t="shared" si="6"/>
        <v>42600</v>
      </c>
      <c r="F49" s="15">
        <v>1692.19</v>
      </c>
      <c r="G49" s="15">
        <v>0</v>
      </c>
      <c r="H49" s="16">
        <f t="shared" si="7"/>
        <v>40907.81</v>
      </c>
      <c r="I49" s="17"/>
      <c r="J49" s="17"/>
      <c r="K49" s="17"/>
      <c r="L49" s="17"/>
    </row>
    <row r="50" spans="1:12" ht="12.75" customHeight="1" x14ac:dyDescent="0.25">
      <c r="A50" s="31">
        <v>54203</v>
      </c>
      <c r="B50" s="32" t="s">
        <v>48</v>
      </c>
      <c r="C50" s="33">
        <v>146650</v>
      </c>
      <c r="D50" s="33">
        <v>617.04</v>
      </c>
      <c r="E50" s="15">
        <f t="shared" si="6"/>
        <v>147267.04</v>
      </c>
      <c r="F50" s="15">
        <v>17404.099999999999</v>
      </c>
      <c r="G50" s="15">
        <v>0</v>
      </c>
      <c r="H50" s="34">
        <f t="shared" si="7"/>
        <v>129862.94</v>
      </c>
      <c r="I50" s="17"/>
      <c r="J50" s="17"/>
      <c r="K50" s="17"/>
      <c r="L50" s="17"/>
    </row>
    <row r="51" spans="1:12" ht="12.75" customHeight="1" x14ac:dyDescent="0.25">
      <c r="A51" s="18">
        <v>54204</v>
      </c>
      <c r="B51" s="19" t="s">
        <v>49</v>
      </c>
      <c r="C51" s="20">
        <v>1200</v>
      </c>
      <c r="D51" s="20">
        <v>0</v>
      </c>
      <c r="E51" s="15">
        <f t="shared" si="6"/>
        <v>1200</v>
      </c>
      <c r="F51" s="15">
        <v>0</v>
      </c>
      <c r="G51" s="15">
        <v>0</v>
      </c>
      <c r="H51" s="50">
        <f t="shared" si="7"/>
        <v>1200</v>
      </c>
      <c r="I51" s="17"/>
      <c r="J51" s="17"/>
      <c r="K51" s="17"/>
      <c r="L51" s="17"/>
    </row>
    <row r="52" spans="1:12" ht="12.75" customHeight="1" x14ac:dyDescent="0.25">
      <c r="A52" s="18"/>
      <c r="B52" s="22" t="s">
        <v>44</v>
      </c>
      <c r="C52" s="24">
        <f t="shared" ref="C52:G52" si="8">SUM(C48:C51)</f>
        <v>387795</v>
      </c>
      <c r="D52" s="24">
        <f t="shared" si="8"/>
        <v>617.04</v>
      </c>
      <c r="E52" s="24">
        <f t="shared" si="8"/>
        <v>388412.04000000004</v>
      </c>
      <c r="F52" s="24">
        <f t="shared" si="8"/>
        <v>30148.65</v>
      </c>
      <c r="G52" s="24">
        <f t="shared" si="8"/>
        <v>0</v>
      </c>
      <c r="H52" s="51">
        <f t="shared" si="7"/>
        <v>358263.39</v>
      </c>
      <c r="I52" s="17"/>
      <c r="J52" s="17"/>
      <c r="K52" s="17"/>
      <c r="L52" s="17"/>
    </row>
    <row r="53" spans="1:12" ht="12.75" customHeight="1" x14ac:dyDescent="0.25">
      <c r="A53" s="18">
        <v>54301</v>
      </c>
      <c r="B53" s="19" t="s">
        <v>50</v>
      </c>
      <c r="C53" s="20">
        <v>32600</v>
      </c>
      <c r="D53" s="20">
        <v>0</v>
      </c>
      <c r="E53" s="15">
        <f t="shared" ref="E53:E64" si="9">+C53+D53</f>
        <v>32600</v>
      </c>
      <c r="F53" s="15">
        <v>6306.65</v>
      </c>
      <c r="G53" s="15">
        <v>0</v>
      </c>
      <c r="H53" s="50">
        <f t="shared" si="7"/>
        <v>26293.35</v>
      </c>
      <c r="I53" s="17"/>
      <c r="J53" s="17"/>
      <c r="K53" s="17"/>
      <c r="L53" s="17"/>
    </row>
    <row r="54" spans="1:12" ht="12.75" customHeight="1" x14ac:dyDescent="0.25">
      <c r="A54" s="13">
        <v>54302</v>
      </c>
      <c r="B54" s="14" t="s">
        <v>51</v>
      </c>
      <c r="C54" s="15">
        <v>63000</v>
      </c>
      <c r="D54" s="15">
        <v>0</v>
      </c>
      <c r="E54" s="15">
        <f t="shared" si="9"/>
        <v>63000</v>
      </c>
      <c r="F54" s="15">
        <v>1527.2</v>
      </c>
      <c r="G54" s="15">
        <v>0</v>
      </c>
      <c r="H54" s="16">
        <f t="shared" si="7"/>
        <v>61472.800000000003</v>
      </c>
      <c r="I54" s="17"/>
      <c r="J54" s="17"/>
      <c r="K54" s="17"/>
      <c r="L54" s="17"/>
    </row>
    <row r="55" spans="1:12" ht="12.75" customHeight="1" x14ac:dyDescent="0.25">
      <c r="A55" s="18">
        <v>54304</v>
      </c>
      <c r="B55" s="19" t="s">
        <v>52</v>
      </c>
      <c r="C55" s="20">
        <v>4500</v>
      </c>
      <c r="D55" s="20">
        <v>0</v>
      </c>
      <c r="E55" s="15">
        <f t="shared" si="9"/>
        <v>4500</v>
      </c>
      <c r="F55" s="15">
        <v>0</v>
      </c>
      <c r="G55" s="15">
        <v>0</v>
      </c>
      <c r="H55" s="50">
        <f t="shared" si="7"/>
        <v>4500</v>
      </c>
      <c r="I55" s="17"/>
      <c r="J55" s="17"/>
      <c r="K55" s="17"/>
      <c r="L55" s="17"/>
    </row>
    <row r="56" spans="1:12" ht="12.75" customHeight="1" x14ac:dyDescent="0.25">
      <c r="A56" s="18">
        <v>54305</v>
      </c>
      <c r="B56" s="19" t="s">
        <v>53</v>
      </c>
      <c r="C56" s="20">
        <v>44600</v>
      </c>
      <c r="D56" s="20">
        <v>0</v>
      </c>
      <c r="E56" s="15">
        <f t="shared" si="9"/>
        <v>44600</v>
      </c>
      <c r="F56" s="15">
        <v>0</v>
      </c>
      <c r="G56" s="15">
        <v>0</v>
      </c>
      <c r="H56" s="50">
        <f t="shared" si="7"/>
        <v>44600</v>
      </c>
      <c r="I56" s="17"/>
      <c r="J56" s="17"/>
      <c r="K56" s="17"/>
      <c r="L56" s="17"/>
    </row>
    <row r="57" spans="1:12" ht="12.75" customHeight="1" x14ac:dyDescent="0.25">
      <c r="A57" s="18">
        <v>54306</v>
      </c>
      <c r="B57" s="19" t="s">
        <v>54</v>
      </c>
      <c r="C57" s="20">
        <v>4300</v>
      </c>
      <c r="D57" s="20">
        <v>0</v>
      </c>
      <c r="E57" s="15">
        <f t="shared" si="9"/>
        <v>4300</v>
      </c>
      <c r="F57" s="15">
        <v>0</v>
      </c>
      <c r="G57" s="15">
        <v>0</v>
      </c>
      <c r="H57" s="50">
        <f t="shared" si="7"/>
        <v>4300</v>
      </c>
      <c r="I57" s="17"/>
      <c r="J57" s="17"/>
      <c r="K57" s="17"/>
      <c r="L57" s="17"/>
    </row>
    <row r="58" spans="1:12" ht="12.75" customHeight="1" x14ac:dyDescent="0.25">
      <c r="A58" s="18">
        <v>54307</v>
      </c>
      <c r="B58" s="19" t="s">
        <v>55</v>
      </c>
      <c r="C58" s="20">
        <v>6500</v>
      </c>
      <c r="D58" s="20">
        <v>0</v>
      </c>
      <c r="E58" s="15">
        <f t="shared" si="9"/>
        <v>6500</v>
      </c>
      <c r="F58" s="15">
        <v>2000</v>
      </c>
      <c r="G58" s="15">
        <v>0</v>
      </c>
      <c r="H58" s="50">
        <f t="shared" si="7"/>
        <v>4500</v>
      </c>
      <c r="I58" s="17"/>
      <c r="J58" s="17"/>
      <c r="K58" s="17"/>
      <c r="L58" s="17"/>
    </row>
    <row r="59" spans="1:12" ht="12.75" customHeight="1" x14ac:dyDescent="0.25">
      <c r="A59" s="18">
        <v>54308</v>
      </c>
      <c r="B59" s="19" t="s">
        <v>56</v>
      </c>
      <c r="C59" s="20">
        <v>500</v>
      </c>
      <c r="D59" s="20">
        <v>0</v>
      </c>
      <c r="E59" s="15">
        <f t="shared" si="9"/>
        <v>500</v>
      </c>
      <c r="F59" s="15">
        <v>0</v>
      </c>
      <c r="G59" s="15"/>
      <c r="H59" s="50">
        <f t="shared" si="7"/>
        <v>500</v>
      </c>
      <c r="I59" s="17"/>
      <c r="J59" s="17"/>
      <c r="K59" s="17"/>
      <c r="L59" s="17"/>
    </row>
    <row r="60" spans="1:12" ht="12.75" customHeight="1" x14ac:dyDescent="0.25">
      <c r="A60" s="18">
        <v>54313</v>
      </c>
      <c r="B60" s="19" t="s">
        <v>57</v>
      </c>
      <c r="C60" s="20">
        <v>37130</v>
      </c>
      <c r="D60" s="20">
        <v>0</v>
      </c>
      <c r="E60" s="15">
        <f t="shared" si="9"/>
        <v>37130</v>
      </c>
      <c r="F60" s="15">
        <v>0</v>
      </c>
      <c r="G60" s="15">
        <v>0</v>
      </c>
      <c r="H60" s="50">
        <f t="shared" si="7"/>
        <v>37130</v>
      </c>
      <c r="I60" s="17"/>
      <c r="J60" s="17"/>
      <c r="K60" s="17"/>
      <c r="L60" s="17"/>
    </row>
    <row r="61" spans="1:12" ht="12.75" customHeight="1" x14ac:dyDescent="0.25">
      <c r="A61" s="18">
        <v>54314</v>
      </c>
      <c r="B61" s="19" t="s">
        <v>58</v>
      </c>
      <c r="C61" s="20">
        <v>35810</v>
      </c>
      <c r="D61" s="20">
        <v>90</v>
      </c>
      <c r="E61" s="15">
        <f t="shared" si="9"/>
        <v>35900</v>
      </c>
      <c r="F61" s="15">
        <v>90</v>
      </c>
      <c r="G61" s="15">
        <v>0</v>
      </c>
      <c r="H61" s="50">
        <f t="shared" si="7"/>
        <v>35810</v>
      </c>
      <c r="I61" s="17"/>
      <c r="J61" s="17"/>
      <c r="K61" s="17"/>
      <c r="L61" s="17"/>
    </row>
    <row r="62" spans="1:12" ht="12.75" customHeight="1" x14ac:dyDescent="0.25">
      <c r="A62" s="18">
        <v>54316</v>
      </c>
      <c r="B62" s="19" t="s">
        <v>59</v>
      </c>
      <c r="C62" s="20">
        <v>25000</v>
      </c>
      <c r="D62" s="20">
        <v>0</v>
      </c>
      <c r="E62" s="15">
        <f t="shared" si="9"/>
        <v>25000</v>
      </c>
      <c r="F62" s="15">
        <v>8188.75</v>
      </c>
      <c r="G62" s="15">
        <v>0</v>
      </c>
      <c r="H62" s="50">
        <f t="shared" si="7"/>
        <v>16811.25</v>
      </c>
      <c r="I62" s="17"/>
      <c r="J62" s="17"/>
      <c r="K62" s="17"/>
      <c r="L62" s="17"/>
    </row>
    <row r="63" spans="1:12" ht="12.75" customHeight="1" x14ac:dyDescent="0.25">
      <c r="A63" s="18">
        <v>54317</v>
      </c>
      <c r="B63" s="19" t="s">
        <v>60</v>
      </c>
      <c r="C63" s="20">
        <v>598270</v>
      </c>
      <c r="D63" s="20">
        <v>2400</v>
      </c>
      <c r="E63" s="15">
        <f t="shared" si="9"/>
        <v>600670</v>
      </c>
      <c r="F63" s="15">
        <v>575728.92000000004</v>
      </c>
      <c r="G63" s="15">
        <v>0</v>
      </c>
      <c r="H63" s="50">
        <f t="shared" si="7"/>
        <v>24941.079999999958</v>
      </c>
      <c r="I63" s="17"/>
      <c r="J63" s="17"/>
      <c r="K63" s="17"/>
      <c r="L63" s="17"/>
    </row>
    <row r="64" spans="1:12" ht="12.75" customHeight="1" x14ac:dyDescent="0.25">
      <c r="A64" s="18">
        <v>54399</v>
      </c>
      <c r="B64" s="19" t="s">
        <v>61</v>
      </c>
      <c r="C64" s="20">
        <v>44460</v>
      </c>
      <c r="D64" s="20">
        <v>8467.7999999999993</v>
      </c>
      <c r="E64" s="15">
        <f t="shared" si="9"/>
        <v>52927.8</v>
      </c>
      <c r="F64" s="15">
        <v>439.82</v>
      </c>
      <c r="G64" s="15">
        <v>0</v>
      </c>
      <c r="H64" s="50">
        <f t="shared" si="7"/>
        <v>52487.98</v>
      </c>
      <c r="I64" s="17"/>
      <c r="J64" s="17"/>
      <c r="K64" s="17"/>
      <c r="L64" s="17"/>
    </row>
    <row r="65" spans="1:12" ht="12.75" customHeight="1" x14ac:dyDescent="0.25">
      <c r="A65" s="18"/>
      <c r="B65" s="22" t="s">
        <v>44</v>
      </c>
      <c r="C65" s="24">
        <f t="shared" ref="C65:G65" si="10">SUM(C53:C64)</f>
        <v>896670</v>
      </c>
      <c r="D65" s="24">
        <f t="shared" si="10"/>
        <v>10957.8</v>
      </c>
      <c r="E65" s="24">
        <f t="shared" si="10"/>
        <v>907627.8</v>
      </c>
      <c r="F65" s="24">
        <f t="shared" si="10"/>
        <v>594281.34</v>
      </c>
      <c r="G65" s="24">
        <f t="shared" si="10"/>
        <v>0</v>
      </c>
      <c r="H65" s="51">
        <f t="shared" si="7"/>
        <v>313346.46000000008</v>
      </c>
      <c r="I65" s="17"/>
      <c r="J65" s="17"/>
      <c r="K65" s="17"/>
      <c r="L65" s="17"/>
    </row>
    <row r="66" spans="1:12" ht="12.75" customHeight="1" x14ac:dyDescent="0.25">
      <c r="A66" s="18">
        <v>54402</v>
      </c>
      <c r="B66" s="19" t="s">
        <v>62</v>
      </c>
      <c r="C66" s="20">
        <v>11035</v>
      </c>
      <c r="D66" s="20">
        <v>0</v>
      </c>
      <c r="E66" s="15">
        <f t="shared" ref="E66:E68" si="11">+C66+D66</f>
        <v>11035</v>
      </c>
      <c r="F66" s="15"/>
      <c r="G66" s="20">
        <v>0</v>
      </c>
      <c r="H66" s="50">
        <f t="shared" si="7"/>
        <v>11035</v>
      </c>
      <c r="I66" s="17"/>
      <c r="J66" s="17"/>
      <c r="K66" s="17"/>
      <c r="L66" s="17"/>
    </row>
    <row r="67" spans="1:12" ht="12.75" customHeight="1" x14ac:dyDescent="0.25">
      <c r="A67" s="18">
        <v>54403</v>
      </c>
      <c r="B67" s="19" t="s">
        <v>63</v>
      </c>
      <c r="C67" s="20">
        <v>11460</v>
      </c>
      <c r="D67" s="20">
        <v>51</v>
      </c>
      <c r="E67" s="15">
        <f t="shared" si="11"/>
        <v>11511</v>
      </c>
      <c r="F67" s="15">
        <v>321</v>
      </c>
      <c r="G67" s="15">
        <v>0</v>
      </c>
      <c r="H67" s="50">
        <f t="shared" si="7"/>
        <v>11190</v>
      </c>
      <c r="I67" s="17"/>
      <c r="J67" s="17"/>
      <c r="K67" s="17"/>
      <c r="L67" s="17"/>
    </row>
    <row r="68" spans="1:12" ht="12.75" customHeight="1" x14ac:dyDescent="0.25">
      <c r="A68" s="18">
        <v>54404</v>
      </c>
      <c r="B68" s="19" t="s">
        <v>64</v>
      </c>
      <c r="C68" s="20">
        <v>20000</v>
      </c>
      <c r="D68" s="20">
        <v>0</v>
      </c>
      <c r="E68" s="15">
        <f t="shared" si="11"/>
        <v>20000</v>
      </c>
      <c r="F68" s="15">
        <v>0</v>
      </c>
      <c r="G68" s="15">
        <v>0</v>
      </c>
      <c r="H68" s="50">
        <f t="shared" si="7"/>
        <v>20000</v>
      </c>
      <c r="I68" s="17"/>
      <c r="J68" s="17"/>
      <c r="K68" s="17"/>
      <c r="L68" s="17"/>
    </row>
    <row r="69" spans="1:12" ht="12.75" customHeight="1" x14ac:dyDescent="0.25">
      <c r="A69" s="18"/>
      <c r="B69" s="22" t="s">
        <v>44</v>
      </c>
      <c r="C69" s="24">
        <f t="shared" ref="C69:G69" si="12">SUM(C66:C68)</f>
        <v>42495</v>
      </c>
      <c r="D69" s="24">
        <f t="shared" si="12"/>
        <v>51</v>
      </c>
      <c r="E69" s="24">
        <f t="shared" si="12"/>
        <v>42546</v>
      </c>
      <c r="F69" s="24">
        <f t="shared" si="12"/>
        <v>321</v>
      </c>
      <c r="G69" s="24">
        <f t="shared" si="12"/>
        <v>0</v>
      </c>
      <c r="H69" s="51">
        <f t="shared" si="7"/>
        <v>42225</v>
      </c>
      <c r="I69" s="17"/>
      <c r="J69" s="17"/>
      <c r="K69" s="17"/>
      <c r="L69" s="17"/>
    </row>
    <row r="70" spans="1:12" ht="12.75" customHeight="1" x14ac:dyDescent="0.25">
      <c r="A70" s="18">
        <v>54505</v>
      </c>
      <c r="B70" s="19" t="s">
        <v>65</v>
      </c>
      <c r="C70" s="20">
        <v>7000</v>
      </c>
      <c r="D70" s="20">
        <v>0</v>
      </c>
      <c r="E70" s="15">
        <f t="shared" ref="E70:E71" si="13">+C70+D70</f>
        <v>7000</v>
      </c>
      <c r="F70" s="15">
        <v>0</v>
      </c>
      <c r="G70" s="15">
        <v>0</v>
      </c>
      <c r="H70" s="50">
        <f t="shared" si="7"/>
        <v>7000</v>
      </c>
      <c r="I70" s="17"/>
      <c r="J70" s="17"/>
      <c r="K70" s="17"/>
      <c r="L70" s="17"/>
    </row>
    <row r="71" spans="1:12" ht="12.75" customHeight="1" x14ac:dyDescent="0.25">
      <c r="A71" s="18">
        <v>54599</v>
      </c>
      <c r="B71" s="19" t="s">
        <v>66</v>
      </c>
      <c r="C71" s="20">
        <v>78800</v>
      </c>
      <c r="D71" s="20">
        <v>-10808.44</v>
      </c>
      <c r="E71" s="15">
        <f t="shared" si="13"/>
        <v>67991.56</v>
      </c>
      <c r="F71" s="15">
        <v>0</v>
      </c>
      <c r="G71" s="15">
        <v>0</v>
      </c>
      <c r="H71" s="50">
        <f t="shared" si="7"/>
        <v>67991.56</v>
      </c>
      <c r="I71" s="17"/>
      <c r="J71" s="17"/>
      <c r="K71" s="17"/>
      <c r="L71" s="17"/>
    </row>
    <row r="72" spans="1:12" ht="12.75" customHeight="1" x14ac:dyDescent="0.25">
      <c r="A72" s="18"/>
      <c r="B72" s="22" t="s">
        <v>44</v>
      </c>
      <c r="C72" s="24">
        <f t="shared" ref="C72:G72" si="14">SUM(C70:C71)</f>
        <v>85800</v>
      </c>
      <c r="D72" s="24">
        <f t="shared" si="14"/>
        <v>-10808.44</v>
      </c>
      <c r="E72" s="24">
        <f t="shared" si="14"/>
        <v>74991.56</v>
      </c>
      <c r="F72" s="24">
        <f t="shared" si="14"/>
        <v>0</v>
      </c>
      <c r="G72" s="24">
        <f t="shared" si="14"/>
        <v>0</v>
      </c>
      <c r="H72" s="50">
        <f t="shared" si="7"/>
        <v>74991.56</v>
      </c>
      <c r="I72" s="17"/>
      <c r="J72" s="17"/>
      <c r="K72" s="17"/>
      <c r="L72" s="17"/>
    </row>
    <row r="73" spans="1:12" ht="12.75" customHeight="1" x14ac:dyDescent="0.25">
      <c r="A73" s="52"/>
      <c r="B73" s="22" t="s">
        <v>25</v>
      </c>
      <c r="C73" s="24">
        <f t="shared" ref="C73:G73" si="15">+C72+C69+C65+C52+C43</f>
        <v>2659864</v>
      </c>
      <c r="D73" s="24">
        <f t="shared" si="15"/>
        <v>-413883.47</v>
      </c>
      <c r="E73" s="25">
        <f t="shared" si="15"/>
        <v>2245980.5300000003</v>
      </c>
      <c r="F73" s="26">
        <f t="shared" si="15"/>
        <v>1049936.69</v>
      </c>
      <c r="G73" s="53">
        <f t="shared" si="15"/>
        <v>0</v>
      </c>
      <c r="H73" s="54">
        <f t="shared" si="7"/>
        <v>1196043.8400000003</v>
      </c>
      <c r="I73" s="17"/>
      <c r="J73" s="17"/>
      <c r="K73" s="17"/>
      <c r="L73" s="17"/>
    </row>
    <row r="74" spans="1:12" ht="12.75" customHeight="1" x14ac:dyDescent="0.25">
      <c r="A74" s="18">
        <v>55599</v>
      </c>
      <c r="B74" s="19" t="s">
        <v>67</v>
      </c>
      <c r="C74" s="20">
        <v>4710</v>
      </c>
      <c r="D74" s="20">
        <v>0</v>
      </c>
      <c r="E74" s="15">
        <f>+C74+D74</f>
        <v>4710</v>
      </c>
      <c r="F74" s="15"/>
      <c r="G74" s="15">
        <v>0</v>
      </c>
      <c r="H74" s="50">
        <f t="shared" si="7"/>
        <v>4710</v>
      </c>
      <c r="I74" s="17"/>
      <c r="J74" s="17"/>
      <c r="K74" s="17"/>
      <c r="L74" s="17"/>
    </row>
    <row r="75" spans="1:12" ht="12.75" customHeight="1" x14ac:dyDescent="0.25">
      <c r="A75" s="18"/>
      <c r="B75" s="22" t="s">
        <v>44</v>
      </c>
      <c r="C75" s="24">
        <f t="shared" ref="C75:G75" si="16">SUM(C74)</f>
        <v>4710</v>
      </c>
      <c r="D75" s="24">
        <f t="shared" si="16"/>
        <v>0</v>
      </c>
      <c r="E75" s="24">
        <f t="shared" si="16"/>
        <v>4710</v>
      </c>
      <c r="F75" s="24">
        <f t="shared" si="16"/>
        <v>0</v>
      </c>
      <c r="G75" s="24">
        <f t="shared" si="16"/>
        <v>0</v>
      </c>
      <c r="H75" s="50">
        <f t="shared" si="7"/>
        <v>4710</v>
      </c>
      <c r="I75" s="17"/>
      <c r="J75" s="17"/>
      <c r="K75" s="17"/>
      <c r="L75" s="17"/>
    </row>
    <row r="76" spans="1:12" ht="12.75" customHeight="1" x14ac:dyDescent="0.25">
      <c r="A76" s="18">
        <v>55601</v>
      </c>
      <c r="B76" s="19" t="s">
        <v>68</v>
      </c>
      <c r="C76" s="20">
        <v>48000</v>
      </c>
      <c r="D76" s="20">
        <v>0</v>
      </c>
      <c r="E76" s="15">
        <f t="shared" ref="E76:E78" si="17">+C76+D76</f>
        <v>48000</v>
      </c>
      <c r="F76" s="15">
        <v>36024.28</v>
      </c>
      <c r="G76" s="15">
        <v>0</v>
      </c>
      <c r="H76" s="50">
        <f t="shared" si="7"/>
        <v>11975.720000000001</v>
      </c>
      <c r="I76" s="17"/>
      <c r="J76" s="17"/>
      <c r="K76" s="17"/>
      <c r="L76" s="17"/>
    </row>
    <row r="77" spans="1:12" ht="12.75" customHeight="1" x14ac:dyDescent="0.25">
      <c r="A77" s="18">
        <v>55602</v>
      </c>
      <c r="B77" s="19" t="s">
        <v>69</v>
      </c>
      <c r="C77" s="20">
        <v>26000</v>
      </c>
      <c r="D77" s="20">
        <v>0</v>
      </c>
      <c r="E77" s="15">
        <f t="shared" si="17"/>
        <v>26000</v>
      </c>
      <c r="F77" s="15">
        <v>0</v>
      </c>
      <c r="G77" s="15">
        <v>0</v>
      </c>
      <c r="H77" s="50">
        <f t="shared" si="7"/>
        <v>26000</v>
      </c>
      <c r="I77" s="17"/>
      <c r="J77" s="17"/>
      <c r="K77" s="17"/>
      <c r="L77" s="17"/>
    </row>
    <row r="78" spans="1:12" ht="12.75" customHeight="1" x14ac:dyDescent="0.25">
      <c r="A78" s="18">
        <v>55603</v>
      </c>
      <c r="B78" s="19" t="s">
        <v>70</v>
      </c>
      <c r="C78" s="20">
        <v>25</v>
      </c>
      <c r="D78" s="20">
        <v>0</v>
      </c>
      <c r="E78" s="15">
        <f t="shared" si="17"/>
        <v>25</v>
      </c>
      <c r="F78" s="15">
        <v>25</v>
      </c>
      <c r="G78" s="20">
        <v>0</v>
      </c>
      <c r="H78" s="50">
        <f t="shared" si="7"/>
        <v>0</v>
      </c>
      <c r="I78" s="17"/>
      <c r="J78" s="17"/>
      <c r="K78" s="17"/>
      <c r="L78" s="17"/>
    </row>
    <row r="79" spans="1:12" ht="12.75" customHeight="1" x14ac:dyDescent="0.25">
      <c r="A79" s="18"/>
      <c r="B79" s="22" t="s">
        <v>44</v>
      </c>
      <c r="C79" s="24">
        <f>SUM(C76:C78)</f>
        <v>74025</v>
      </c>
      <c r="D79" s="24">
        <f>SUM(D76:D77)</f>
        <v>0</v>
      </c>
      <c r="E79" s="24">
        <f t="shared" ref="E79:G79" si="18">SUM(E76:E78)</f>
        <v>74025</v>
      </c>
      <c r="F79" s="24">
        <f t="shared" si="18"/>
        <v>36049.279999999999</v>
      </c>
      <c r="G79" s="24">
        <f t="shared" si="18"/>
        <v>0</v>
      </c>
      <c r="H79" s="50">
        <f t="shared" si="7"/>
        <v>37975.72</v>
      </c>
      <c r="I79" s="55"/>
      <c r="J79" s="17"/>
      <c r="K79" s="17"/>
      <c r="L79" s="17"/>
    </row>
    <row r="80" spans="1:12" ht="12.75" customHeight="1" x14ac:dyDescent="0.25">
      <c r="A80" s="52"/>
      <c r="B80" s="22" t="s">
        <v>25</v>
      </c>
      <c r="C80" s="24">
        <f>+C79+C75</f>
        <v>78735</v>
      </c>
      <c r="D80" s="24">
        <f>+D75+D79</f>
        <v>0</v>
      </c>
      <c r="E80" s="25">
        <f t="shared" ref="E80:F80" si="19">+E79+E75</f>
        <v>78735</v>
      </c>
      <c r="F80" s="26">
        <f t="shared" si="19"/>
        <v>36049.279999999999</v>
      </c>
      <c r="G80" s="53">
        <f>+G75+G79</f>
        <v>0</v>
      </c>
      <c r="H80" s="54">
        <f t="shared" si="7"/>
        <v>42685.72</v>
      </c>
      <c r="I80" s="55"/>
      <c r="J80" s="17"/>
      <c r="K80" s="17"/>
      <c r="L80" s="17"/>
    </row>
    <row r="81" spans="1:12" ht="12.75" customHeight="1" x14ac:dyDescent="0.25">
      <c r="A81" s="18">
        <v>56303</v>
      </c>
      <c r="B81" s="19" t="s">
        <v>71</v>
      </c>
      <c r="C81" s="20">
        <v>4000</v>
      </c>
      <c r="D81" s="20">
        <v>0</v>
      </c>
      <c r="E81" s="15">
        <f t="shared" ref="E81:E82" si="20">+C81+D81</f>
        <v>4000</v>
      </c>
      <c r="F81" s="15"/>
      <c r="G81" s="20">
        <v>0</v>
      </c>
      <c r="H81" s="50">
        <f t="shared" si="7"/>
        <v>4000</v>
      </c>
      <c r="I81" s="55"/>
      <c r="J81" s="17"/>
      <c r="K81" s="17"/>
      <c r="L81" s="17"/>
    </row>
    <row r="82" spans="1:12" ht="12.75" customHeight="1" x14ac:dyDescent="0.25">
      <c r="A82" s="18">
        <v>56304</v>
      </c>
      <c r="B82" s="19" t="s">
        <v>72</v>
      </c>
      <c r="C82" s="20">
        <v>0</v>
      </c>
      <c r="D82" s="20">
        <v>0</v>
      </c>
      <c r="E82" s="15">
        <f t="shared" si="20"/>
        <v>0</v>
      </c>
      <c r="F82" s="15">
        <v>0</v>
      </c>
      <c r="G82" s="20">
        <v>0</v>
      </c>
      <c r="H82" s="50">
        <f t="shared" si="7"/>
        <v>0</v>
      </c>
      <c r="I82" s="55"/>
      <c r="J82" s="17"/>
      <c r="K82" s="17"/>
      <c r="L82" s="17"/>
    </row>
    <row r="83" spans="1:12" ht="12.75" customHeight="1" x14ac:dyDescent="0.25">
      <c r="A83" s="18"/>
      <c r="B83" s="22" t="s">
        <v>44</v>
      </c>
      <c r="C83" s="24">
        <f>C82+C81</f>
        <v>4000</v>
      </c>
      <c r="D83" s="24">
        <f t="shared" ref="D83:F83" si="21">SUM(D81:D82)</f>
        <v>0</v>
      </c>
      <c r="E83" s="24">
        <f t="shared" si="21"/>
        <v>4000</v>
      </c>
      <c r="F83" s="24">
        <f t="shared" si="21"/>
        <v>0</v>
      </c>
      <c r="G83" s="24">
        <f>SUM(G81)</f>
        <v>0</v>
      </c>
      <c r="H83" s="51">
        <f t="shared" si="7"/>
        <v>4000</v>
      </c>
      <c r="I83" s="55"/>
      <c r="J83" s="17"/>
      <c r="K83" s="17"/>
      <c r="L83" s="17"/>
    </row>
    <row r="84" spans="1:12" ht="12.75" customHeight="1" x14ac:dyDescent="0.25">
      <c r="A84" s="18">
        <v>56404</v>
      </c>
      <c r="B84" s="19" t="s">
        <v>73</v>
      </c>
      <c r="C84" s="20">
        <v>5500</v>
      </c>
      <c r="D84" s="20">
        <v>0</v>
      </c>
      <c r="E84" s="15">
        <f>+C84+D84</f>
        <v>5500</v>
      </c>
      <c r="F84" s="15">
        <v>5500</v>
      </c>
      <c r="G84" s="20">
        <v>0</v>
      </c>
      <c r="H84" s="50">
        <f t="shared" si="7"/>
        <v>0</v>
      </c>
      <c r="I84" s="55"/>
      <c r="J84" s="17"/>
      <c r="K84" s="17"/>
      <c r="L84" s="17"/>
    </row>
    <row r="85" spans="1:12" ht="12.75" customHeight="1" x14ac:dyDescent="0.25">
      <c r="A85" s="31"/>
      <c r="B85" s="56" t="s">
        <v>44</v>
      </c>
      <c r="C85" s="57">
        <f t="shared" ref="C85:G85" si="22">SUM(C84)</f>
        <v>5500</v>
      </c>
      <c r="D85" s="57">
        <f t="shared" si="22"/>
        <v>0</v>
      </c>
      <c r="E85" s="57">
        <f t="shared" si="22"/>
        <v>5500</v>
      </c>
      <c r="F85" s="57">
        <f t="shared" si="22"/>
        <v>5500</v>
      </c>
      <c r="G85" s="57">
        <f t="shared" si="22"/>
        <v>0</v>
      </c>
      <c r="H85" s="58">
        <f t="shared" si="7"/>
        <v>0</v>
      </c>
      <c r="I85" s="55"/>
      <c r="J85" s="17"/>
      <c r="K85" s="17"/>
      <c r="L85" s="17"/>
    </row>
    <row r="86" spans="1:12" ht="12.75" customHeight="1" x14ac:dyDescent="0.25">
      <c r="A86" s="59"/>
      <c r="B86" s="60" t="s">
        <v>25</v>
      </c>
      <c r="C86" s="61">
        <f t="shared" ref="C86:H86" si="23">+C83+C85</f>
        <v>9500</v>
      </c>
      <c r="D86" s="61">
        <f t="shared" si="23"/>
        <v>0</v>
      </c>
      <c r="E86" s="62">
        <f t="shared" si="23"/>
        <v>9500</v>
      </c>
      <c r="F86" s="63">
        <f t="shared" si="23"/>
        <v>5500</v>
      </c>
      <c r="G86" s="64">
        <f t="shared" si="23"/>
        <v>0</v>
      </c>
      <c r="H86" s="65">
        <f t="shared" si="23"/>
        <v>4000</v>
      </c>
      <c r="I86" s="55"/>
      <c r="J86" s="17"/>
      <c r="K86" s="17"/>
      <c r="L86" s="17"/>
    </row>
    <row r="87" spans="1:12" ht="12.75" customHeight="1" x14ac:dyDescent="0.25">
      <c r="A87" s="12"/>
      <c r="B87" s="12"/>
      <c r="C87" s="40"/>
      <c r="D87" s="40"/>
      <c r="E87" s="40"/>
      <c r="F87" s="40"/>
      <c r="G87" s="40"/>
      <c r="H87" s="40"/>
      <c r="I87" s="55"/>
      <c r="J87" s="17"/>
      <c r="K87" s="17"/>
      <c r="L87" s="17"/>
    </row>
    <row r="88" spans="1:12" ht="12.75" customHeight="1" x14ac:dyDescent="0.25">
      <c r="A88" s="12"/>
      <c r="B88" s="12"/>
      <c r="C88" s="40"/>
      <c r="D88" s="40"/>
      <c r="E88" s="40"/>
      <c r="F88" s="40"/>
      <c r="G88" s="40"/>
      <c r="H88" s="40"/>
      <c r="I88" s="55"/>
      <c r="J88" s="17"/>
      <c r="K88" s="17"/>
      <c r="L88" s="17"/>
    </row>
    <row r="89" spans="1:12" ht="12.75" customHeight="1" x14ac:dyDescent="0.25">
      <c r="A89" s="12"/>
      <c r="B89" s="12"/>
      <c r="C89" s="40"/>
      <c r="D89" s="40"/>
      <c r="E89" s="40"/>
      <c r="F89" s="40"/>
      <c r="G89" s="40"/>
      <c r="H89" s="40"/>
      <c r="I89" s="55"/>
      <c r="J89" s="17"/>
      <c r="K89" s="17"/>
      <c r="L89" s="17"/>
    </row>
    <row r="90" spans="1:12" ht="12.75" customHeight="1" x14ac:dyDescent="0.25">
      <c r="A90" s="12"/>
      <c r="B90" s="12"/>
      <c r="C90" s="40"/>
      <c r="D90" s="40"/>
      <c r="E90" s="40"/>
      <c r="F90" s="40"/>
      <c r="G90" s="40"/>
      <c r="H90" s="40"/>
      <c r="I90" s="55"/>
      <c r="J90" s="17"/>
      <c r="K90" s="17"/>
      <c r="L90" s="17"/>
    </row>
    <row r="91" spans="1:12" ht="12.75" customHeight="1" x14ac:dyDescent="0.25">
      <c r="A91" s="5" t="s">
        <v>5</v>
      </c>
      <c r="B91" s="6" t="s">
        <v>6</v>
      </c>
      <c r="C91" s="41" t="s">
        <v>7</v>
      </c>
      <c r="D91" s="7" t="s">
        <v>8</v>
      </c>
      <c r="E91" s="42" t="s">
        <v>45</v>
      </c>
      <c r="F91" s="43" t="s">
        <v>10</v>
      </c>
      <c r="G91" s="44" t="s">
        <v>11</v>
      </c>
      <c r="H91" s="45" t="s">
        <v>12</v>
      </c>
      <c r="I91" s="55"/>
      <c r="J91" s="17"/>
      <c r="K91" s="17"/>
      <c r="L91" s="17"/>
    </row>
    <row r="92" spans="1:12" ht="12.75" customHeight="1" x14ac:dyDescent="0.25">
      <c r="A92" s="46">
        <v>61101</v>
      </c>
      <c r="B92" s="47" t="s">
        <v>74</v>
      </c>
      <c r="C92" s="48">
        <v>3060</v>
      </c>
      <c r="D92" s="48">
        <v>0</v>
      </c>
      <c r="E92" s="48">
        <f t="shared" ref="E92:E96" si="24">+C92+D92</f>
        <v>3060</v>
      </c>
      <c r="F92" s="48">
        <v>0</v>
      </c>
      <c r="G92" s="48">
        <v>0</v>
      </c>
      <c r="H92" s="49">
        <f t="shared" ref="H92:H99" si="25">+E92-F92-G92</f>
        <v>3060</v>
      </c>
      <c r="I92" s="66"/>
      <c r="J92" s="39"/>
      <c r="K92" s="39"/>
      <c r="L92" s="39"/>
    </row>
    <row r="93" spans="1:12" ht="12.75" customHeight="1" x14ac:dyDescent="0.25">
      <c r="A93" s="18">
        <v>61102</v>
      </c>
      <c r="B93" s="19" t="s">
        <v>75</v>
      </c>
      <c r="C93" s="20">
        <v>6760</v>
      </c>
      <c r="D93" s="20">
        <v>0</v>
      </c>
      <c r="E93" s="15">
        <f t="shared" si="24"/>
        <v>6760</v>
      </c>
      <c r="F93" s="15">
        <v>0</v>
      </c>
      <c r="G93" s="20">
        <v>0</v>
      </c>
      <c r="H93" s="50">
        <f t="shared" si="25"/>
        <v>6760</v>
      </c>
      <c r="I93" s="66"/>
      <c r="J93" s="39"/>
      <c r="K93" s="39"/>
      <c r="L93" s="39"/>
    </row>
    <row r="94" spans="1:12" ht="12.75" customHeight="1" x14ac:dyDescent="0.25">
      <c r="A94" s="18">
        <v>61103</v>
      </c>
      <c r="B94" s="19" t="s">
        <v>76</v>
      </c>
      <c r="C94" s="20">
        <v>500</v>
      </c>
      <c r="D94" s="20">
        <v>0</v>
      </c>
      <c r="E94" s="15">
        <f t="shared" si="24"/>
        <v>500</v>
      </c>
      <c r="F94" s="15">
        <v>0</v>
      </c>
      <c r="G94" s="20">
        <v>0</v>
      </c>
      <c r="H94" s="50">
        <f t="shared" si="25"/>
        <v>500</v>
      </c>
      <c r="I94" s="66"/>
      <c r="J94" s="39"/>
      <c r="K94" s="39"/>
      <c r="L94" s="39"/>
    </row>
    <row r="95" spans="1:12" ht="12.75" customHeight="1" x14ac:dyDescent="0.25">
      <c r="A95" s="18">
        <v>61104</v>
      </c>
      <c r="B95" s="19" t="s">
        <v>77</v>
      </c>
      <c r="C95" s="20">
        <v>16000</v>
      </c>
      <c r="D95" s="20">
        <v>0</v>
      </c>
      <c r="E95" s="15">
        <f t="shared" si="24"/>
        <v>16000</v>
      </c>
      <c r="F95" s="15">
        <v>0</v>
      </c>
      <c r="G95" s="20">
        <v>0</v>
      </c>
      <c r="H95" s="50">
        <f t="shared" si="25"/>
        <v>16000</v>
      </c>
      <c r="I95" s="66"/>
      <c r="J95" s="39"/>
      <c r="K95" s="39"/>
      <c r="L95" s="39"/>
    </row>
    <row r="96" spans="1:12" ht="12.75" customHeight="1" x14ac:dyDescent="0.25">
      <c r="A96" s="18">
        <v>61108</v>
      </c>
      <c r="B96" s="19" t="s">
        <v>41</v>
      </c>
      <c r="C96" s="20">
        <v>1000</v>
      </c>
      <c r="D96" s="20">
        <v>0</v>
      </c>
      <c r="E96" s="15">
        <f t="shared" si="24"/>
        <v>1000</v>
      </c>
      <c r="F96" s="15">
        <v>0</v>
      </c>
      <c r="G96" s="20">
        <v>0</v>
      </c>
      <c r="H96" s="50">
        <f t="shared" si="25"/>
        <v>1000</v>
      </c>
      <c r="I96" s="55"/>
      <c r="J96" s="17"/>
      <c r="K96" s="17"/>
      <c r="L96" s="17"/>
    </row>
    <row r="97" spans="1:12" ht="12.75" customHeight="1" x14ac:dyDescent="0.25">
      <c r="A97" s="18"/>
      <c r="B97" s="22" t="s">
        <v>44</v>
      </c>
      <c r="C97" s="24">
        <f t="shared" ref="C97:F97" si="26">SUM(C92:C96)</f>
        <v>27320</v>
      </c>
      <c r="D97" s="24">
        <f t="shared" si="26"/>
        <v>0</v>
      </c>
      <c r="E97" s="24">
        <f t="shared" si="26"/>
        <v>27320</v>
      </c>
      <c r="F97" s="24">
        <f t="shared" si="26"/>
        <v>0</v>
      </c>
      <c r="G97" s="24">
        <f>SUM(G96)</f>
        <v>0</v>
      </c>
      <c r="H97" s="51">
        <f t="shared" si="25"/>
        <v>27320</v>
      </c>
      <c r="I97" s="55"/>
      <c r="J97" s="17"/>
      <c r="K97" s="17"/>
      <c r="L97" s="17"/>
    </row>
    <row r="98" spans="1:12" ht="12.75" customHeight="1" x14ac:dyDescent="0.25">
      <c r="A98" s="18">
        <v>61403</v>
      </c>
      <c r="B98" s="19" t="s">
        <v>78</v>
      </c>
      <c r="C98" s="20">
        <v>9235</v>
      </c>
      <c r="D98" s="20"/>
      <c r="E98" s="15">
        <f>+C98+D98</f>
        <v>9235</v>
      </c>
      <c r="F98" s="20">
        <v>0</v>
      </c>
      <c r="G98" s="20">
        <v>0</v>
      </c>
      <c r="H98" s="50">
        <f t="shared" si="25"/>
        <v>9235</v>
      </c>
      <c r="I98" s="55"/>
      <c r="J98" s="17"/>
      <c r="K98" s="17"/>
      <c r="L98" s="17"/>
    </row>
    <row r="99" spans="1:12" ht="12.75" customHeight="1" x14ac:dyDescent="0.25">
      <c r="A99" s="67"/>
      <c r="B99" s="68" t="s">
        <v>44</v>
      </c>
      <c r="C99" s="69">
        <f t="shared" ref="C99:F99" si="27">+C98</f>
        <v>9235</v>
      </c>
      <c r="D99" s="69">
        <f t="shared" si="27"/>
        <v>0</v>
      </c>
      <c r="E99" s="70">
        <f t="shared" si="27"/>
        <v>9235</v>
      </c>
      <c r="F99" s="70">
        <f t="shared" si="27"/>
        <v>0</v>
      </c>
      <c r="G99" s="70">
        <f>SUM(G98)</f>
        <v>0</v>
      </c>
      <c r="H99" s="71">
        <f t="shared" si="25"/>
        <v>9235</v>
      </c>
      <c r="I99" s="55"/>
      <c r="J99" s="17"/>
      <c r="K99" s="17"/>
      <c r="L99" s="17"/>
    </row>
    <row r="100" spans="1:12" ht="12.75" customHeight="1" x14ac:dyDescent="0.25">
      <c r="A100" s="72"/>
      <c r="B100" s="73" t="s">
        <v>25</v>
      </c>
      <c r="C100" s="74">
        <f>+C97+C99</f>
        <v>36555</v>
      </c>
      <c r="D100" s="74">
        <f t="shared" ref="D100:F100" si="28">+D99+D97</f>
        <v>0</v>
      </c>
      <c r="E100" s="75">
        <f t="shared" si="28"/>
        <v>36555</v>
      </c>
      <c r="F100" s="76">
        <f t="shared" si="28"/>
        <v>0</v>
      </c>
      <c r="G100" s="77">
        <v>0</v>
      </c>
      <c r="H100" s="78">
        <f>+H99+H97</f>
        <v>36555</v>
      </c>
      <c r="I100" s="55"/>
      <c r="J100" s="17"/>
      <c r="K100" s="17"/>
      <c r="L100" s="17"/>
    </row>
    <row r="101" spans="1:12" ht="12.75" customHeight="1" x14ac:dyDescent="0.25">
      <c r="A101" s="79"/>
      <c r="B101" s="80" t="s">
        <v>79</v>
      </c>
      <c r="C101" s="81">
        <f t="shared" ref="C101:D101" si="29">+C100+C86+C80+C73+C24</f>
        <v>10687404</v>
      </c>
      <c r="D101" s="82">
        <f t="shared" si="29"/>
        <v>0</v>
      </c>
      <c r="E101" s="83">
        <f t="shared" ref="E101:G101" si="30">+E24+E73+E80+E100+E86</f>
        <v>10687404</v>
      </c>
      <c r="F101" s="84">
        <f t="shared" si="30"/>
        <v>1636790.21</v>
      </c>
      <c r="G101" s="85">
        <f t="shared" si="30"/>
        <v>0</v>
      </c>
      <c r="H101" s="86">
        <f>+E101-F101-G101</f>
        <v>9050613.7899999991</v>
      </c>
      <c r="I101" s="55"/>
      <c r="J101" s="17"/>
      <c r="K101" s="17"/>
      <c r="L101" s="17"/>
    </row>
    <row r="102" spans="1:12" ht="12.75" customHeight="1" x14ac:dyDescent="0.25">
      <c r="A102" s="17"/>
      <c r="B102" s="17"/>
      <c r="C102" s="30"/>
      <c r="D102" s="30"/>
      <c r="E102" s="30"/>
      <c r="F102" s="30"/>
      <c r="G102" s="30"/>
      <c r="H102" s="55"/>
      <c r="I102" s="55"/>
      <c r="J102" s="17"/>
      <c r="K102" s="17"/>
      <c r="L102" s="17"/>
    </row>
    <row r="103" spans="1:12" ht="12.75" customHeight="1" x14ac:dyDescent="0.25">
      <c r="C103" s="87"/>
      <c r="D103" s="87"/>
      <c r="E103" s="87"/>
      <c r="F103" s="87"/>
      <c r="G103" s="87"/>
      <c r="H103" s="88"/>
      <c r="I103" s="88"/>
    </row>
    <row r="104" spans="1:12" ht="12.75" customHeight="1" x14ac:dyDescent="0.25">
      <c r="C104" s="87"/>
      <c r="D104" s="87"/>
      <c r="E104" s="87"/>
      <c r="F104" s="87"/>
      <c r="H104" s="88"/>
      <c r="I104" s="88"/>
    </row>
    <row r="105" spans="1:12" ht="12.75" customHeight="1" x14ac:dyDescent="0.25">
      <c r="C105" s="87"/>
      <c r="D105" s="87"/>
      <c r="E105" s="87"/>
      <c r="F105" s="87"/>
      <c r="H105" s="88"/>
      <c r="I105" s="88"/>
    </row>
    <row r="106" spans="1:12" ht="12.75" customHeight="1" x14ac:dyDescent="0.25">
      <c r="C106" s="87"/>
      <c r="D106" s="87"/>
      <c r="E106" s="87"/>
      <c r="F106" s="87"/>
      <c r="H106" s="88"/>
      <c r="I106" s="88"/>
    </row>
    <row r="107" spans="1:12" ht="12.75" customHeight="1" x14ac:dyDescent="0.25">
      <c r="C107" s="87"/>
      <c r="D107" s="87"/>
      <c r="E107" s="87"/>
      <c r="F107" s="87"/>
      <c r="G107" s="87"/>
      <c r="H107" s="88"/>
      <c r="I107" s="88"/>
    </row>
    <row r="108" spans="1:12" ht="12.75" customHeight="1" x14ac:dyDescent="0.25">
      <c r="C108" s="87"/>
      <c r="D108" s="87"/>
      <c r="E108" s="87"/>
      <c r="F108" s="87"/>
      <c r="G108" s="87"/>
      <c r="H108" s="88"/>
      <c r="I108" s="88"/>
    </row>
    <row r="109" spans="1:12" ht="12.75" customHeight="1" x14ac:dyDescent="0.25">
      <c r="C109" s="87"/>
      <c r="D109" s="87"/>
      <c r="E109" s="87"/>
      <c r="F109" s="87"/>
      <c r="G109" s="87"/>
      <c r="J109" s="88"/>
    </row>
    <row r="110" spans="1:12" ht="12.75" customHeight="1" x14ac:dyDescent="0.25">
      <c r="C110" s="87"/>
      <c r="D110" s="87"/>
      <c r="E110" s="87"/>
      <c r="F110" s="87"/>
      <c r="G110" s="87"/>
    </row>
    <row r="111" spans="1:12" ht="12.75" customHeight="1" x14ac:dyDescent="0.25">
      <c r="C111" s="89"/>
      <c r="D111" s="89"/>
      <c r="E111" s="89"/>
      <c r="F111" s="89"/>
      <c r="G111" s="89"/>
      <c r="H111" s="89"/>
    </row>
    <row r="112" spans="1:12" ht="12.75" customHeight="1" x14ac:dyDescent="0.25">
      <c r="C112" s="90"/>
      <c r="D112" s="90"/>
      <c r="E112" s="90"/>
      <c r="F112" s="90"/>
      <c r="G112" s="90"/>
      <c r="H112" s="90"/>
    </row>
  </sheetData>
  <mergeCells count="6">
    <mergeCell ref="A8:H8"/>
    <mergeCell ref="B3:F3"/>
    <mergeCell ref="B2:I2"/>
    <mergeCell ref="B4:F4"/>
    <mergeCell ref="A6:H6"/>
    <mergeCell ref="B7:H7"/>
  </mergeCells>
  <pageMargins left="1.1811023622047245" right="0" top="0.98425196850393704" bottom="0.59055118110236227" header="0" footer="0"/>
  <pageSetup scale="90" orientation="landscape"/>
  <headerFooter>
    <oddFooter>&amp;COFICIAL DE INFORMACION EJECUCION ENE-2020&amp;R&amp;P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1"/>
  <sheetViews>
    <sheetView workbookViewId="0"/>
  </sheetViews>
  <sheetFormatPr baseColWidth="10" defaultColWidth="14.42578125" defaultRowHeight="15" customHeight="1" x14ac:dyDescent="0.25"/>
  <cols>
    <col min="1" max="1" width="7" customWidth="1"/>
    <col min="2" max="2" width="32.28515625" customWidth="1"/>
    <col min="3" max="3" width="15.7109375" customWidth="1"/>
    <col min="4" max="4" width="13.140625" customWidth="1"/>
    <col min="5" max="5" width="14.7109375" customWidth="1"/>
    <col min="6" max="7" width="14.140625" customWidth="1"/>
    <col min="8" max="8" width="14.7109375" customWidth="1"/>
    <col min="9" max="10" width="10.7109375" customWidth="1"/>
    <col min="11" max="11" width="13.28515625" customWidth="1"/>
    <col min="12" max="12" width="10.7109375" customWidth="1"/>
  </cols>
  <sheetData>
    <row r="2" spans="1:12" ht="15" customHeight="1" x14ac:dyDescent="0.25">
      <c r="A2" s="1"/>
      <c r="B2" s="152" t="s">
        <v>0</v>
      </c>
      <c r="C2" s="150"/>
      <c r="D2" s="150"/>
      <c r="E2" s="150"/>
      <c r="F2" s="150"/>
      <c r="G2" s="150"/>
      <c r="H2" s="150"/>
      <c r="I2" s="150"/>
    </row>
    <row r="3" spans="1:12" ht="15" customHeight="1" x14ac:dyDescent="0.25">
      <c r="A3" s="1"/>
      <c r="B3" s="151" t="s">
        <v>1</v>
      </c>
      <c r="C3" s="150"/>
      <c r="D3" s="150"/>
      <c r="E3" s="150"/>
      <c r="F3" s="150"/>
      <c r="G3" s="2"/>
      <c r="H3" s="1"/>
      <c r="I3" s="1"/>
    </row>
    <row r="4" spans="1:12" ht="15" customHeight="1" x14ac:dyDescent="0.25">
      <c r="A4" s="3"/>
      <c r="B4" s="151" t="s">
        <v>2</v>
      </c>
      <c r="C4" s="150"/>
      <c r="D4" s="150"/>
      <c r="E4" s="150"/>
      <c r="F4" s="150"/>
      <c r="G4" s="2"/>
      <c r="H4" s="3"/>
      <c r="I4" s="1"/>
    </row>
    <row r="5" spans="1:12" ht="15" customHeight="1" x14ac:dyDescent="0.25">
      <c r="A5" s="3"/>
      <c r="B5" s="2"/>
      <c r="C5" s="2"/>
      <c r="D5" s="2"/>
      <c r="E5" s="2"/>
      <c r="F5" s="2"/>
      <c r="G5" s="2"/>
      <c r="H5" s="3"/>
      <c r="I5" s="1"/>
    </row>
    <row r="6" spans="1:12" ht="15" customHeight="1" x14ac:dyDescent="0.25">
      <c r="A6" s="149" t="s">
        <v>3</v>
      </c>
      <c r="B6" s="150"/>
      <c r="C6" s="150"/>
      <c r="D6" s="150"/>
      <c r="E6" s="150"/>
      <c r="F6" s="150"/>
      <c r="G6" s="150"/>
      <c r="H6" s="150"/>
      <c r="I6" s="1"/>
    </row>
    <row r="7" spans="1:12" ht="15" customHeight="1" x14ac:dyDescent="0.25">
      <c r="A7" s="4"/>
      <c r="B7" s="149" t="s">
        <v>80</v>
      </c>
      <c r="C7" s="150"/>
      <c r="D7" s="150"/>
      <c r="E7" s="150"/>
      <c r="F7" s="150"/>
      <c r="G7" s="150"/>
      <c r="H7" s="150"/>
      <c r="I7" s="1"/>
    </row>
    <row r="8" spans="1:12" ht="12.75" customHeight="1" x14ac:dyDescent="0.25">
      <c r="A8" s="149"/>
      <c r="B8" s="150"/>
      <c r="C8" s="150"/>
      <c r="D8" s="150"/>
      <c r="E8" s="150"/>
      <c r="F8" s="150"/>
      <c r="G8" s="150"/>
      <c r="H8" s="150"/>
      <c r="I8" s="1"/>
    </row>
    <row r="9" spans="1:12" ht="12.75" customHeight="1" x14ac:dyDescent="0.25">
      <c r="A9" s="5" t="s">
        <v>5</v>
      </c>
      <c r="B9" s="6" t="s">
        <v>6</v>
      </c>
      <c r="C9" s="7" t="s">
        <v>7</v>
      </c>
      <c r="D9" s="7" t="s">
        <v>8</v>
      </c>
      <c r="E9" s="91" t="s">
        <v>9</v>
      </c>
      <c r="F9" s="92" t="s">
        <v>10</v>
      </c>
      <c r="G9" s="10" t="s">
        <v>11</v>
      </c>
      <c r="H9" s="11" t="s">
        <v>12</v>
      </c>
      <c r="I9" s="93"/>
      <c r="J9" s="93"/>
      <c r="K9" s="93"/>
      <c r="L9" s="93"/>
    </row>
    <row r="10" spans="1:12" ht="12.75" customHeight="1" x14ac:dyDescent="0.25">
      <c r="A10" s="13">
        <v>51101</v>
      </c>
      <c r="B10" s="14" t="s">
        <v>13</v>
      </c>
      <c r="C10" s="15">
        <v>4878580</v>
      </c>
      <c r="D10" s="15">
        <v>-61600</v>
      </c>
      <c r="E10" s="15">
        <f t="shared" ref="E10:E23" si="0">+C10+D10</f>
        <v>4816980</v>
      </c>
      <c r="F10" s="15">
        <v>780382.27</v>
      </c>
      <c r="G10" s="15">
        <v>27114.33</v>
      </c>
      <c r="H10" s="16">
        <f t="shared" ref="H10:H23" si="1">+E10-F10-G10</f>
        <v>4009483.4</v>
      </c>
    </row>
    <row r="11" spans="1:12" ht="12.75" customHeight="1" x14ac:dyDescent="0.25">
      <c r="A11" s="18">
        <v>51103</v>
      </c>
      <c r="B11" s="19" t="s">
        <v>14</v>
      </c>
      <c r="C11" s="20">
        <v>179770</v>
      </c>
      <c r="D11" s="15">
        <v>-1825.04</v>
      </c>
      <c r="E11" s="15">
        <f t="shared" si="0"/>
        <v>177944.95999999999</v>
      </c>
      <c r="F11" s="15"/>
      <c r="G11" s="15">
        <v>0</v>
      </c>
      <c r="H11" s="16">
        <f t="shared" si="1"/>
        <v>177944.95999999999</v>
      </c>
    </row>
    <row r="12" spans="1:12" ht="12.75" customHeight="1" x14ac:dyDescent="0.25">
      <c r="A12" s="18">
        <v>51107</v>
      </c>
      <c r="B12" s="19" t="s">
        <v>15</v>
      </c>
      <c r="C12" s="20">
        <v>508950</v>
      </c>
      <c r="D12" s="20">
        <v>-5200</v>
      </c>
      <c r="E12" s="15">
        <f t="shared" si="0"/>
        <v>503750</v>
      </c>
      <c r="F12" s="15"/>
      <c r="G12" s="15">
        <v>0</v>
      </c>
      <c r="H12" s="16">
        <f t="shared" si="1"/>
        <v>503750</v>
      </c>
    </row>
    <row r="13" spans="1:12" ht="12.75" customHeight="1" x14ac:dyDescent="0.25">
      <c r="A13" s="18">
        <v>51201</v>
      </c>
      <c r="B13" s="19" t="s">
        <v>16</v>
      </c>
      <c r="C13" s="20">
        <v>1175355</v>
      </c>
      <c r="D13" s="20">
        <v>391541.04</v>
      </c>
      <c r="E13" s="15">
        <f t="shared" si="0"/>
        <v>1566896.04</v>
      </c>
      <c r="F13" s="15">
        <v>204065.64</v>
      </c>
      <c r="G13" s="15">
        <v>27421.46</v>
      </c>
      <c r="H13" s="16">
        <f t="shared" si="1"/>
        <v>1335408.94</v>
      </c>
    </row>
    <row r="14" spans="1:12" ht="12.75" customHeight="1" x14ac:dyDescent="0.25">
      <c r="A14" s="18">
        <v>51203</v>
      </c>
      <c r="B14" s="19" t="s">
        <v>14</v>
      </c>
      <c r="C14" s="20">
        <v>36510</v>
      </c>
      <c r="D14" s="20">
        <v>12319.02</v>
      </c>
      <c r="E14" s="15">
        <f t="shared" si="0"/>
        <v>48829.020000000004</v>
      </c>
      <c r="F14" s="15"/>
      <c r="G14" s="15">
        <v>0</v>
      </c>
      <c r="H14" s="16">
        <f t="shared" si="1"/>
        <v>48829.020000000004</v>
      </c>
    </row>
    <row r="15" spans="1:12" ht="12.75" customHeight="1" x14ac:dyDescent="0.25">
      <c r="A15" s="18">
        <v>51207</v>
      </c>
      <c r="B15" s="19" t="s">
        <v>15</v>
      </c>
      <c r="C15" s="20">
        <v>104000</v>
      </c>
      <c r="D15" s="20">
        <v>35100</v>
      </c>
      <c r="E15" s="15">
        <f t="shared" si="0"/>
        <v>139100</v>
      </c>
      <c r="F15" s="15"/>
      <c r="G15" s="15">
        <v>0</v>
      </c>
      <c r="H15" s="16">
        <f t="shared" si="1"/>
        <v>139100</v>
      </c>
    </row>
    <row r="16" spans="1:12" ht="12.75" customHeight="1" x14ac:dyDescent="0.25">
      <c r="A16" s="18">
        <v>51401</v>
      </c>
      <c r="B16" s="19" t="s">
        <v>17</v>
      </c>
      <c r="C16" s="20">
        <v>322945</v>
      </c>
      <c r="D16" s="20">
        <v>-3300</v>
      </c>
      <c r="E16" s="15">
        <f t="shared" si="0"/>
        <v>319645</v>
      </c>
      <c r="F16" s="15">
        <v>46390.400000000001</v>
      </c>
      <c r="G16" s="15">
        <v>7133.72</v>
      </c>
      <c r="H16" s="16">
        <f t="shared" si="1"/>
        <v>266120.88</v>
      </c>
    </row>
    <row r="17" spans="1:11" ht="12.75" customHeight="1" x14ac:dyDescent="0.25">
      <c r="A17" s="18">
        <v>51402</v>
      </c>
      <c r="B17" s="19" t="s">
        <v>18</v>
      </c>
      <c r="C17" s="20">
        <v>66410</v>
      </c>
      <c r="D17" s="20">
        <v>21278.07</v>
      </c>
      <c r="E17" s="15">
        <f t="shared" si="0"/>
        <v>87688.07</v>
      </c>
      <c r="F17" s="15">
        <v>11225.76</v>
      </c>
      <c r="G17" s="15">
        <v>1776.97</v>
      </c>
      <c r="H17" s="16">
        <f t="shared" si="1"/>
        <v>74685.340000000011</v>
      </c>
    </row>
    <row r="18" spans="1:11" ht="12.75" customHeight="1" x14ac:dyDescent="0.25">
      <c r="A18" s="18">
        <v>51501</v>
      </c>
      <c r="B18" s="19" t="s">
        <v>19</v>
      </c>
      <c r="C18" s="20">
        <v>363715</v>
      </c>
      <c r="D18" s="20">
        <v>-4774</v>
      </c>
      <c r="E18" s="15">
        <f t="shared" si="0"/>
        <v>358941</v>
      </c>
      <c r="F18" s="15">
        <v>51486.43</v>
      </c>
      <c r="G18" s="15">
        <v>8698.7900000000009</v>
      </c>
      <c r="H18" s="16">
        <f t="shared" si="1"/>
        <v>298755.78000000003</v>
      </c>
    </row>
    <row r="19" spans="1:11" ht="12.75" customHeight="1" x14ac:dyDescent="0.25">
      <c r="A19" s="18">
        <v>51502</v>
      </c>
      <c r="B19" s="19" t="s">
        <v>20</v>
      </c>
      <c r="C19" s="20">
        <v>91095</v>
      </c>
      <c r="D19" s="20">
        <v>30344.38</v>
      </c>
      <c r="E19" s="15">
        <f t="shared" si="0"/>
        <v>121439.38</v>
      </c>
      <c r="F19" s="15">
        <v>14760.07</v>
      </c>
      <c r="G19" s="15">
        <v>3181.21</v>
      </c>
      <c r="H19" s="16">
        <f t="shared" si="1"/>
        <v>103498.09999999999</v>
      </c>
    </row>
    <row r="20" spans="1:11" ht="12.75" customHeight="1" x14ac:dyDescent="0.25">
      <c r="A20" s="18">
        <v>51601</v>
      </c>
      <c r="B20" s="19" t="s">
        <v>21</v>
      </c>
      <c r="C20" s="20">
        <v>46630</v>
      </c>
      <c r="D20" s="20"/>
      <c r="E20" s="15">
        <f t="shared" si="0"/>
        <v>46630</v>
      </c>
      <c r="F20" s="15">
        <v>7771.52</v>
      </c>
      <c r="G20" s="15">
        <v>0.28000000000000003</v>
      </c>
      <c r="H20" s="16">
        <f t="shared" si="1"/>
        <v>38858.199999999997</v>
      </c>
    </row>
    <row r="21" spans="1:11" ht="12.75" customHeight="1" x14ac:dyDescent="0.25">
      <c r="A21" s="18">
        <v>51701</v>
      </c>
      <c r="B21" s="19" t="s">
        <v>22</v>
      </c>
      <c r="C21" s="20">
        <v>50055</v>
      </c>
      <c r="D21" s="20"/>
      <c r="E21" s="15">
        <f t="shared" si="0"/>
        <v>50055</v>
      </c>
      <c r="F21" s="15">
        <v>50048.23</v>
      </c>
      <c r="G21" s="15">
        <v>6.77</v>
      </c>
      <c r="H21" s="16">
        <f t="shared" si="1"/>
        <v>-3.2009950245992513E-12</v>
      </c>
    </row>
    <row r="22" spans="1:11" ht="12.75" customHeight="1" x14ac:dyDescent="0.25">
      <c r="A22" s="18">
        <v>51702</v>
      </c>
      <c r="B22" s="19" t="s">
        <v>23</v>
      </c>
      <c r="C22" s="20">
        <v>7285</v>
      </c>
      <c r="D22" s="20"/>
      <c r="E22" s="15">
        <f t="shared" si="0"/>
        <v>7285</v>
      </c>
      <c r="F22" s="15">
        <v>3556.03</v>
      </c>
      <c r="G22" s="15">
        <v>0.97</v>
      </c>
      <c r="H22" s="16">
        <f t="shared" si="1"/>
        <v>3728</v>
      </c>
    </row>
    <row r="23" spans="1:11" ht="12.75" customHeight="1" x14ac:dyDescent="0.25">
      <c r="A23" s="18">
        <v>51903</v>
      </c>
      <c r="B23" s="19" t="s">
        <v>24</v>
      </c>
      <c r="C23" s="20">
        <v>71450</v>
      </c>
      <c r="D23" s="20"/>
      <c r="E23" s="15">
        <f t="shared" si="0"/>
        <v>71450</v>
      </c>
      <c r="F23" s="15">
        <v>0</v>
      </c>
      <c r="G23" s="15">
        <v>0</v>
      </c>
      <c r="H23" s="16">
        <f t="shared" si="1"/>
        <v>71450</v>
      </c>
    </row>
    <row r="24" spans="1:11" ht="12.75" customHeight="1" x14ac:dyDescent="0.25">
      <c r="A24" s="21"/>
      <c r="B24" s="22" t="s">
        <v>25</v>
      </c>
      <c r="C24" s="23">
        <f t="shared" ref="C24:H24" si="2">SUM(C10:C23)</f>
        <v>7902750</v>
      </c>
      <c r="D24" s="24">
        <f t="shared" si="2"/>
        <v>413883.47000000003</v>
      </c>
      <c r="E24" s="94">
        <f t="shared" si="2"/>
        <v>8316633.4699999997</v>
      </c>
      <c r="F24" s="95">
        <f t="shared" si="2"/>
        <v>1169686.3500000001</v>
      </c>
      <c r="G24" s="27">
        <f t="shared" si="2"/>
        <v>75334.500000000015</v>
      </c>
      <c r="H24" s="28">
        <f t="shared" si="2"/>
        <v>7071612.6199999982</v>
      </c>
    </row>
    <row r="25" spans="1:11" ht="12.75" customHeight="1" x14ac:dyDescent="0.25">
      <c r="A25" s="18">
        <v>54101</v>
      </c>
      <c r="B25" s="19" t="s">
        <v>26</v>
      </c>
      <c r="C25" s="20">
        <v>45470</v>
      </c>
      <c r="D25" s="20">
        <v>1081.25</v>
      </c>
      <c r="E25" s="15">
        <f t="shared" ref="E25:E42" si="3">+C25+D25</f>
        <v>46551.25</v>
      </c>
      <c r="F25" s="15">
        <v>25930.75</v>
      </c>
      <c r="G25" s="15">
        <v>0</v>
      </c>
      <c r="H25" s="16">
        <f t="shared" ref="H25:H43" si="4">+E25-F25-G25</f>
        <v>20620.5</v>
      </c>
    </row>
    <row r="26" spans="1:11" ht="12.75" customHeight="1" x14ac:dyDescent="0.25">
      <c r="A26" s="18">
        <v>54103</v>
      </c>
      <c r="B26" s="19" t="s">
        <v>27</v>
      </c>
      <c r="C26" s="20">
        <v>1200</v>
      </c>
      <c r="D26" s="20">
        <v>-63.8</v>
      </c>
      <c r="E26" s="15">
        <f t="shared" si="3"/>
        <v>1136.2</v>
      </c>
      <c r="F26" s="15">
        <v>0</v>
      </c>
      <c r="G26" s="15">
        <v>0</v>
      </c>
      <c r="H26" s="16">
        <f t="shared" si="4"/>
        <v>1136.2</v>
      </c>
    </row>
    <row r="27" spans="1:11" ht="12.75" customHeight="1" x14ac:dyDescent="0.25">
      <c r="A27" s="18">
        <v>54104</v>
      </c>
      <c r="B27" s="19" t="s">
        <v>28</v>
      </c>
      <c r="C27" s="20">
        <v>55590</v>
      </c>
      <c r="D27" s="20">
        <v>273</v>
      </c>
      <c r="E27" s="15">
        <f t="shared" si="3"/>
        <v>55863</v>
      </c>
      <c r="F27" s="15">
        <v>0</v>
      </c>
      <c r="G27" s="15">
        <v>0</v>
      </c>
      <c r="H27" s="16">
        <f t="shared" si="4"/>
        <v>55863</v>
      </c>
    </row>
    <row r="28" spans="1:11" ht="12.75" customHeight="1" x14ac:dyDescent="0.25">
      <c r="A28" s="18">
        <v>54105</v>
      </c>
      <c r="B28" s="19" t="s">
        <v>29</v>
      </c>
      <c r="C28" s="20">
        <v>27325</v>
      </c>
      <c r="D28" s="20">
        <v>3953.3</v>
      </c>
      <c r="E28" s="15">
        <f t="shared" si="3"/>
        <v>31278.3</v>
      </c>
      <c r="F28" s="15">
        <v>1306.2</v>
      </c>
      <c r="G28" s="15">
        <v>0</v>
      </c>
      <c r="H28" s="16">
        <f t="shared" si="4"/>
        <v>29972.1</v>
      </c>
      <c r="K28" s="96"/>
    </row>
    <row r="29" spans="1:11" ht="12.75" customHeight="1" x14ac:dyDescent="0.25">
      <c r="A29" s="18">
        <v>54106</v>
      </c>
      <c r="B29" s="19" t="s">
        <v>30</v>
      </c>
      <c r="C29" s="20">
        <v>225</v>
      </c>
      <c r="D29" s="20">
        <v>-31</v>
      </c>
      <c r="E29" s="15">
        <f t="shared" si="3"/>
        <v>194</v>
      </c>
      <c r="F29" s="15">
        <v>0</v>
      </c>
      <c r="G29" s="15">
        <v>0</v>
      </c>
      <c r="H29" s="16">
        <f t="shared" si="4"/>
        <v>194</v>
      </c>
    </row>
    <row r="30" spans="1:11" ht="12.75" customHeight="1" x14ac:dyDescent="0.25">
      <c r="A30" s="18">
        <v>54107</v>
      </c>
      <c r="B30" s="19" t="s">
        <v>31</v>
      </c>
      <c r="C30" s="20">
        <v>25105</v>
      </c>
      <c r="D30" s="20">
        <v>-2956.1</v>
      </c>
      <c r="E30" s="15">
        <f t="shared" si="3"/>
        <v>22148.9</v>
      </c>
      <c r="F30" s="15">
        <v>20.5</v>
      </c>
      <c r="G30" s="15">
        <v>0</v>
      </c>
      <c r="H30" s="16">
        <f t="shared" si="4"/>
        <v>22128.400000000001</v>
      </c>
    </row>
    <row r="31" spans="1:11" ht="12.75" customHeight="1" x14ac:dyDescent="0.25">
      <c r="A31" s="18">
        <v>54108</v>
      </c>
      <c r="B31" s="19" t="s">
        <v>32</v>
      </c>
      <c r="C31" s="20">
        <v>17645</v>
      </c>
      <c r="D31" s="20"/>
      <c r="E31" s="15">
        <f t="shared" si="3"/>
        <v>17645</v>
      </c>
      <c r="F31" s="15">
        <v>0</v>
      </c>
      <c r="G31" s="15">
        <v>0</v>
      </c>
      <c r="H31" s="16">
        <f t="shared" si="4"/>
        <v>17645</v>
      </c>
    </row>
    <row r="32" spans="1:11" ht="12.75" customHeight="1" x14ac:dyDescent="0.25">
      <c r="A32" s="18">
        <v>54109</v>
      </c>
      <c r="B32" s="19" t="s">
        <v>33</v>
      </c>
      <c r="C32" s="20">
        <v>7140</v>
      </c>
      <c r="D32" s="20"/>
      <c r="E32" s="15">
        <f t="shared" si="3"/>
        <v>7140</v>
      </c>
      <c r="F32" s="15">
        <v>844.96</v>
      </c>
      <c r="G32" s="15">
        <v>0</v>
      </c>
      <c r="H32" s="16">
        <f t="shared" si="4"/>
        <v>6295.04</v>
      </c>
    </row>
    <row r="33" spans="1:12" ht="12.75" customHeight="1" x14ac:dyDescent="0.25">
      <c r="A33" s="18">
        <v>54110</v>
      </c>
      <c r="B33" s="19" t="s">
        <v>34</v>
      </c>
      <c r="C33" s="20">
        <v>57710</v>
      </c>
      <c r="D33" s="20"/>
      <c r="E33" s="15">
        <f t="shared" si="3"/>
        <v>57710</v>
      </c>
      <c r="F33" s="15">
        <v>57205.5</v>
      </c>
      <c r="G33" s="15">
        <v>0</v>
      </c>
      <c r="H33" s="16">
        <f t="shared" si="4"/>
        <v>504.5</v>
      </c>
    </row>
    <row r="34" spans="1:12" ht="12.75" customHeight="1" x14ac:dyDescent="0.25">
      <c r="A34" s="18">
        <v>54111</v>
      </c>
      <c r="B34" s="19" t="s">
        <v>35</v>
      </c>
      <c r="C34" s="20">
        <v>925</v>
      </c>
      <c r="D34" s="20">
        <v>-24</v>
      </c>
      <c r="E34" s="15">
        <f t="shared" si="3"/>
        <v>901</v>
      </c>
      <c r="F34" s="15">
        <v>0</v>
      </c>
      <c r="G34" s="15">
        <v>0</v>
      </c>
      <c r="H34" s="16">
        <f t="shared" si="4"/>
        <v>901</v>
      </c>
      <c r="L34" s="87"/>
    </row>
    <row r="35" spans="1:12" ht="12.75" customHeight="1" x14ac:dyDescent="0.25">
      <c r="A35" s="18">
        <v>54112</v>
      </c>
      <c r="B35" s="19" t="s">
        <v>36</v>
      </c>
      <c r="C35" s="20">
        <v>2500</v>
      </c>
      <c r="D35" s="20"/>
      <c r="E35" s="15">
        <f t="shared" si="3"/>
        <v>2500</v>
      </c>
      <c r="F35" s="15">
        <v>0</v>
      </c>
      <c r="G35" s="15">
        <v>0</v>
      </c>
      <c r="H35" s="16">
        <f t="shared" si="4"/>
        <v>2500</v>
      </c>
      <c r="L35" s="87"/>
    </row>
    <row r="36" spans="1:12" ht="12.75" customHeight="1" x14ac:dyDescent="0.25">
      <c r="A36" s="18">
        <v>54113</v>
      </c>
      <c r="B36" s="19" t="s">
        <v>37</v>
      </c>
      <c r="C36" s="20">
        <v>1060</v>
      </c>
      <c r="D36" s="20">
        <v>36</v>
      </c>
      <c r="E36" s="15">
        <f t="shared" si="3"/>
        <v>1096</v>
      </c>
      <c r="F36" s="15">
        <v>36</v>
      </c>
      <c r="G36" s="15">
        <v>0</v>
      </c>
      <c r="H36" s="16">
        <f t="shared" si="4"/>
        <v>1060</v>
      </c>
      <c r="L36" s="87"/>
    </row>
    <row r="37" spans="1:12" ht="12.75" customHeight="1" x14ac:dyDescent="0.25">
      <c r="A37" s="18">
        <v>54114</v>
      </c>
      <c r="B37" s="19" t="s">
        <v>38</v>
      </c>
      <c r="C37" s="20">
        <v>7275</v>
      </c>
      <c r="D37" s="20">
        <v>55.5</v>
      </c>
      <c r="E37" s="15">
        <f t="shared" si="3"/>
        <v>7330.5</v>
      </c>
      <c r="F37" s="15">
        <v>55.5</v>
      </c>
      <c r="G37" s="15">
        <v>0</v>
      </c>
      <c r="H37" s="16">
        <f t="shared" si="4"/>
        <v>7275</v>
      </c>
    </row>
    <row r="38" spans="1:12" ht="12.75" customHeight="1" x14ac:dyDescent="0.25">
      <c r="A38" s="18">
        <v>54115</v>
      </c>
      <c r="B38" s="19" t="s">
        <v>39</v>
      </c>
      <c r="C38" s="20">
        <v>4195</v>
      </c>
      <c r="D38" s="20"/>
      <c r="E38" s="15">
        <f t="shared" si="3"/>
        <v>4195</v>
      </c>
      <c r="F38" s="15">
        <v>0</v>
      </c>
      <c r="G38" s="15">
        <v>0</v>
      </c>
      <c r="H38" s="16">
        <f t="shared" si="4"/>
        <v>4195</v>
      </c>
    </row>
    <row r="39" spans="1:12" ht="12.75" customHeight="1" x14ac:dyDescent="0.25">
      <c r="A39" s="18">
        <v>54116</v>
      </c>
      <c r="B39" s="19" t="s">
        <v>40</v>
      </c>
      <c r="C39" s="20">
        <v>800</v>
      </c>
      <c r="D39" s="20"/>
      <c r="E39" s="15">
        <f t="shared" si="3"/>
        <v>800</v>
      </c>
      <c r="F39" s="15">
        <v>90</v>
      </c>
      <c r="G39" s="15">
        <v>0</v>
      </c>
      <c r="H39" s="16">
        <f t="shared" si="4"/>
        <v>710</v>
      </c>
    </row>
    <row r="40" spans="1:12" ht="12.75" customHeight="1" x14ac:dyDescent="0.25">
      <c r="A40" s="18">
        <v>54118</v>
      </c>
      <c r="B40" s="19" t="s">
        <v>41</v>
      </c>
      <c r="C40" s="20">
        <v>2414</v>
      </c>
      <c r="D40" s="20"/>
      <c r="E40" s="15">
        <f t="shared" si="3"/>
        <v>2414</v>
      </c>
      <c r="F40" s="15">
        <v>0</v>
      </c>
      <c r="G40" s="15">
        <v>0</v>
      </c>
      <c r="H40" s="16">
        <f t="shared" si="4"/>
        <v>2414</v>
      </c>
    </row>
    <row r="41" spans="1:12" ht="12.75" customHeight="1" x14ac:dyDescent="0.25">
      <c r="A41" s="18">
        <v>54119</v>
      </c>
      <c r="B41" s="19" t="s">
        <v>42</v>
      </c>
      <c r="C41" s="20">
        <v>2600</v>
      </c>
      <c r="D41" s="20">
        <v>-236.82</v>
      </c>
      <c r="E41" s="15">
        <f t="shared" si="3"/>
        <v>2363.1799999999998</v>
      </c>
      <c r="F41" s="15">
        <v>12.18</v>
      </c>
      <c r="G41" s="15">
        <v>0</v>
      </c>
      <c r="H41" s="16">
        <f t="shared" si="4"/>
        <v>2351</v>
      </c>
    </row>
    <row r="42" spans="1:12" ht="12.75" customHeight="1" x14ac:dyDescent="0.25">
      <c r="A42" s="31">
        <v>54199</v>
      </c>
      <c r="B42" s="32" t="s">
        <v>43</v>
      </c>
      <c r="C42" s="33">
        <v>987925</v>
      </c>
      <c r="D42" s="33">
        <v>-414264.7</v>
      </c>
      <c r="E42" s="15">
        <f t="shared" si="3"/>
        <v>573660.30000000005</v>
      </c>
      <c r="F42" s="15">
        <v>437400</v>
      </c>
      <c r="G42" s="15">
        <v>0</v>
      </c>
      <c r="H42" s="34">
        <f t="shared" si="4"/>
        <v>136260.30000000005</v>
      </c>
    </row>
    <row r="43" spans="1:12" ht="12.75" customHeight="1" x14ac:dyDescent="0.25">
      <c r="A43" s="35"/>
      <c r="B43" s="36" t="s">
        <v>44</v>
      </c>
      <c r="C43" s="37">
        <f t="shared" ref="C43:G43" si="5">SUM(C25:C42)</f>
        <v>1247104</v>
      </c>
      <c r="D43" s="37">
        <f t="shared" si="5"/>
        <v>-412177.37</v>
      </c>
      <c r="E43" s="37">
        <f t="shared" si="5"/>
        <v>834926.63</v>
      </c>
      <c r="F43" s="37">
        <f t="shared" si="5"/>
        <v>522901.58999999997</v>
      </c>
      <c r="G43" s="37">
        <f t="shared" si="5"/>
        <v>0</v>
      </c>
      <c r="H43" s="38">
        <f t="shared" si="4"/>
        <v>312025.04000000004</v>
      </c>
    </row>
    <row r="44" spans="1:12" ht="12.75" customHeight="1" x14ac:dyDescent="0.25">
      <c r="A44" s="39"/>
      <c r="B44" s="12"/>
      <c r="C44" s="40"/>
      <c r="D44" s="40"/>
      <c r="E44" s="40"/>
      <c r="F44" s="40"/>
      <c r="G44" s="40"/>
      <c r="H44" s="40"/>
    </row>
    <row r="45" spans="1:12" ht="12.75" customHeight="1" x14ac:dyDescent="0.25">
      <c r="A45" s="39"/>
      <c r="B45" s="12"/>
      <c r="C45" s="40"/>
      <c r="D45" s="40"/>
      <c r="E45" s="40"/>
      <c r="F45" s="40"/>
      <c r="G45" s="40"/>
      <c r="H45" s="40"/>
    </row>
    <row r="46" spans="1:12" ht="12.75" customHeight="1" x14ac:dyDescent="0.25">
      <c r="A46" s="39"/>
      <c r="B46" s="12"/>
      <c r="C46" s="40"/>
      <c r="D46" s="40"/>
      <c r="E46" s="40"/>
      <c r="F46" s="40"/>
      <c r="G46" s="40"/>
      <c r="H46" s="40"/>
    </row>
    <row r="47" spans="1:12" ht="12.75" customHeight="1" x14ac:dyDescent="0.25">
      <c r="A47" s="5" t="s">
        <v>5</v>
      </c>
      <c r="B47" s="6" t="s">
        <v>6</v>
      </c>
      <c r="C47" s="41" t="s">
        <v>7</v>
      </c>
      <c r="D47" s="7" t="s">
        <v>8</v>
      </c>
      <c r="E47" s="97" t="s">
        <v>45</v>
      </c>
      <c r="F47" s="98" t="s">
        <v>10</v>
      </c>
      <c r="G47" s="44" t="s">
        <v>11</v>
      </c>
      <c r="H47" s="45" t="s">
        <v>12</v>
      </c>
    </row>
    <row r="48" spans="1:12" ht="12.75" customHeight="1" x14ac:dyDescent="0.25">
      <c r="A48" s="46">
        <v>54201</v>
      </c>
      <c r="B48" s="47" t="s">
        <v>46</v>
      </c>
      <c r="C48" s="48">
        <v>197345</v>
      </c>
      <c r="D48" s="48">
        <v>-1325</v>
      </c>
      <c r="E48" s="15">
        <f t="shared" ref="E48:E51" si="6">+C48+D48</f>
        <v>196020</v>
      </c>
      <c r="F48" s="15">
        <v>23995.94</v>
      </c>
      <c r="G48" s="15">
        <v>0</v>
      </c>
      <c r="H48" s="49">
        <f t="shared" ref="H48:H85" si="7">+E48-F48-G48</f>
        <v>172024.06</v>
      </c>
    </row>
    <row r="49" spans="1:8" ht="12.75" customHeight="1" x14ac:dyDescent="0.25">
      <c r="A49" s="18">
        <v>54202</v>
      </c>
      <c r="B49" s="19" t="s">
        <v>47</v>
      </c>
      <c r="C49" s="20">
        <v>42600</v>
      </c>
      <c r="D49" s="20">
        <v>0</v>
      </c>
      <c r="E49" s="15">
        <f t="shared" si="6"/>
        <v>42600</v>
      </c>
      <c r="F49" s="15">
        <v>2845.46</v>
      </c>
      <c r="G49" s="15">
        <v>0</v>
      </c>
      <c r="H49" s="16">
        <f t="shared" si="7"/>
        <v>39754.54</v>
      </c>
    </row>
    <row r="50" spans="1:8" ht="12.75" customHeight="1" x14ac:dyDescent="0.25">
      <c r="A50" s="31">
        <v>54203</v>
      </c>
      <c r="B50" s="32" t="s">
        <v>48</v>
      </c>
      <c r="C50" s="33">
        <v>146650</v>
      </c>
      <c r="D50" s="33">
        <v>617.04</v>
      </c>
      <c r="E50" s="15">
        <f t="shared" si="6"/>
        <v>147267.04</v>
      </c>
      <c r="F50" s="15">
        <v>23798.75</v>
      </c>
      <c r="G50" s="15">
        <v>0</v>
      </c>
      <c r="H50" s="34">
        <f t="shared" si="7"/>
        <v>123468.29000000001</v>
      </c>
    </row>
    <row r="51" spans="1:8" ht="12.75" customHeight="1" x14ac:dyDescent="0.25">
      <c r="A51" s="18">
        <v>54204</v>
      </c>
      <c r="B51" s="19" t="s">
        <v>49</v>
      </c>
      <c r="C51" s="20">
        <v>1200</v>
      </c>
      <c r="D51" s="20">
        <v>0</v>
      </c>
      <c r="E51" s="15">
        <f t="shared" si="6"/>
        <v>1200</v>
      </c>
      <c r="F51" s="15">
        <v>0</v>
      </c>
      <c r="G51" s="15">
        <v>0</v>
      </c>
      <c r="H51" s="50">
        <f t="shared" si="7"/>
        <v>1200</v>
      </c>
    </row>
    <row r="52" spans="1:8" ht="12.75" customHeight="1" x14ac:dyDescent="0.25">
      <c r="A52" s="18"/>
      <c r="B52" s="22" t="s">
        <v>44</v>
      </c>
      <c r="C52" s="24">
        <f t="shared" ref="C52:G52" si="8">SUM(C48:C51)</f>
        <v>387795</v>
      </c>
      <c r="D52" s="24">
        <f t="shared" si="8"/>
        <v>-707.96</v>
      </c>
      <c r="E52" s="24">
        <f t="shared" si="8"/>
        <v>387087.04000000004</v>
      </c>
      <c r="F52" s="24">
        <f t="shared" si="8"/>
        <v>50640.149999999994</v>
      </c>
      <c r="G52" s="24">
        <f t="shared" si="8"/>
        <v>0</v>
      </c>
      <c r="H52" s="51">
        <f t="shared" si="7"/>
        <v>336446.89</v>
      </c>
    </row>
    <row r="53" spans="1:8" ht="12.75" customHeight="1" x14ac:dyDescent="0.25">
      <c r="A53" s="18">
        <v>54301</v>
      </c>
      <c r="B53" s="19" t="s">
        <v>50</v>
      </c>
      <c r="C53" s="20">
        <v>32600</v>
      </c>
      <c r="D53" s="20">
        <v>0</v>
      </c>
      <c r="E53" s="15">
        <f t="shared" ref="E53:E64" si="9">+C53+D53</f>
        <v>32600</v>
      </c>
      <c r="F53" s="15">
        <v>6306.65</v>
      </c>
      <c r="G53" s="15">
        <v>0</v>
      </c>
      <c r="H53" s="50">
        <f t="shared" si="7"/>
        <v>26293.35</v>
      </c>
    </row>
    <row r="54" spans="1:8" ht="12.75" customHeight="1" x14ac:dyDescent="0.25">
      <c r="A54" s="13">
        <v>54302</v>
      </c>
      <c r="B54" s="14" t="s">
        <v>51</v>
      </c>
      <c r="C54" s="15">
        <v>63000</v>
      </c>
      <c r="D54" s="15">
        <v>0</v>
      </c>
      <c r="E54" s="15">
        <f t="shared" si="9"/>
        <v>63000</v>
      </c>
      <c r="F54" s="15">
        <v>2434.27</v>
      </c>
      <c r="G54" s="15">
        <v>0</v>
      </c>
      <c r="H54" s="16">
        <f t="shared" si="7"/>
        <v>60565.73</v>
      </c>
    </row>
    <row r="55" spans="1:8" ht="12.75" customHeight="1" x14ac:dyDescent="0.25">
      <c r="A55" s="18">
        <v>54304</v>
      </c>
      <c r="B55" s="19" t="s">
        <v>52</v>
      </c>
      <c r="C55" s="20">
        <v>4500</v>
      </c>
      <c r="D55" s="20">
        <v>0</v>
      </c>
      <c r="E55" s="15">
        <f t="shared" si="9"/>
        <v>4500</v>
      </c>
      <c r="F55" s="15">
        <v>0</v>
      </c>
      <c r="G55" s="15">
        <v>0</v>
      </c>
      <c r="H55" s="50">
        <f t="shared" si="7"/>
        <v>4500</v>
      </c>
    </row>
    <row r="56" spans="1:8" ht="12.75" customHeight="1" x14ac:dyDescent="0.25">
      <c r="A56" s="18">
        <v>54305</v>
      </c>
      <c r="B56" s="19" t="s">
        <v>53</v>
      </c>
      <c r="C56" s="20">
        <v>44600</v>
      </c>
      <c r="D56" s="20">
        <v>-3840.17</v>
      </c>
      <c r="E56" s="15">
        <f t="shared" si="9"/>
        <v>40759.83</v>
      </c>
      <c r="F56" s="15">
        <v>0</v>
      </c>
      <c r="G56" s="15">
        <v>0</v>
      </c>
      <c r="H56" s="50">
        <f t="shared" si="7"/>
        <v>40759.83</v>
      </c>
    </row>
    <row r="57" spans="1:8" ht="12.75" customHeight="1" x14ac:dyDescent="0.25">
      <c r="A57" s="18">
        <v>54306</v>
      </c>
      <c r="B57" s="19" t="s">
        <v>54</v>
      </c>
      <c r="C57" s="20">
        <v>4300</v>
      </c>
      <c r="D57" s="20">
        <v>70</v>
      </c>
      <c r="E57" s="15">
        <f t="shared" si="9"/>
        <v>4370</v>
      </c>
      <c r="F57" s="15">
        <v>4320</v>
      </c>
      <c r="G57" s="15">
        <v>0</v>
      </c>
      <c r="H57" s="50">
        <f t="shared" si="7"/>
        <v>50</v>
      </c>
    </row>
    <row r="58" spans="1:8" ht="12.75" customHeight="1" x14ac:dyDescent="0.25">
      <c r="A58" s="18">
        <v>54307</v>
      </c>
      <c r="B58" s="19" t="s">
        <v>55</v>
      </c>
      <c r="C58" s="20">
        <v>6500</v>
      </c>
      <c r="D58" s="20">
        <v>420</v>
      </c>
      <c r="E58" s="15">
        <f t="shared" si="9"/>
        <v>6920</v>
      </c>
      <c r="F58" s="15">
        <v>6450</v>
      </c>
      <c r="G58" s="15">
        <v>0</v>
      </c>
      <c r="H58" s="50">
        <f t="shared" si="7"/>
        <v>470</v>
      </c>
    </row>
    <row r="59" spans="1:8" ht="12.75" customHeight="1" x14ac:dyDescent="0.25">
      <c r="A59" s="18">
        <v>54308</v>
      </c>
      <c r="B59" s="19" t="s">
        <v>56</v>
      </c>
      <c r="C59" s="20">
        <v>500</v>
      </c>
      <c r="D59" s="20">
        <v>0</v>
      </c>
      <c r="E59" s="15">
        <f t="shared" si="9"/>
        <v>500</v>
      </c>
      <c r="F59" s="15">
        <v>0</v>
      </c>
      <c r="G59" s="15"/>
      <c r="H59" s="50">
        <f t="shared" si="7"/>
        <v>500</v>
      </c>
    </row>
    <row r="60" spans="1:8" ht="12.75" customHeight="1" x14ac:dyDescent="0.25">
      <c r="A60" s="18">
        <v>54313</v>
      </c>
      <c r="B60" s="19" t="s">
        <v>57</v>
      </c>
      <c r="C60" s="20">
        <v>37130</v>
      </c>
      <c r="D60" s="20">
        <v>0</v>
      </c>
      <c r="E60" s="15">
        <f t="shared" si="9"/>
        <v>37130</v>
      </c>
      <c r="F60" s="15">
        <v>0</v>
      </c>
      <c r="G60" s="15">
        <v>0</v>
      </c>
      <c r="H60" s="50">
        <f t="shared" si="7"/>
        <v>37130</v>
      </c>
    </row>
    <row r="61" spans="1:8" ht="12.75" customHeight="1" x14ac:dyDescent="0.25">
      <c r="A61" s="18">
        <v>54314</v>
      </c>
      <c r="B61" s="19" t="s">
        <v>58</v>
      </c>
      <c r="C61" s="20">
        <v>35810</v>
      </c>
      <c r="D61" s="20">
        <v>728.25</v>
      </c>
      <c r="E61" s="15">
        <f t="shared" si="9"/>
        <v>36538.25</v>
      </c>
      <c r="F61" s="15">
        <v>728.25</v>
      </c>
      <c r="G61" s="15">
        <v>0</v>
      </c>
      <c r="H61" s="50">
        <f t="shared" si="7"/>
        <v>35810</v>
      </c>
    </row>
    <row r="62" spans="1:8" ht="12.75" customHeight="1" x14ac:dyDescent="0.25">
      <c r="A62" s="18">
        <v>54316</v>
      </c>
      <c r="B62" s="19" t="s">
        <v>59</v>
      </c>
      <c r="C62" s="20">
        <v>25000</v>
      </c>
      <c r="D62" s="20">
        <v>0</v>
      </c>
      <c r="E62" s="15">
        <f t="shared" si="9"/>
        <v>25000</v>
      </c>
      <c r="F62" s="15">
        <v>8188.75</v>
      </c>
      <c r="G62" s="15">
        <v>0</v>
      </c>
      <c r="H62" s="50">
        <f t="shared" si="7"/>
        <v>16811.25</v>
      </c>
    </row>
    <row r="63" spans="1:8" ht="12.75" customHeight="1" x14ac:dyDescent="0.25">
      <c r="A63" s="18">
        <v>54317</v>
      </c>
      <c r="B63" s="19" t="s">
        <v>60</v>
      </c>
      <c r="C63" s="20">
        <v>598270</v>
      </c>
      <c r="D63" s="20">
        <v>1600</v>
      </c>
      <c r="E63" s="15">
        <f t="shared" si="9"/>
        <v>599870</v>
      </c>
      <c r="F63" s="15">
        <v>585064.92000000004</v>
      </c>
      <c r="G63" s="15">
        <v>0</v>
      </c>
      <c r="H63" s="50">
        <f t="shared" si="7"/>
        <v>14805.079999999958</v>
      </c>
    </row>
    <row r="64" spans="1:8" ht="12.75" customHeight="1" x14ac:dyDescent="0.25">
      <c r="A64" s="18">
        <v>54399</v>
      </c>
      <c r="B64" s="19" t="s">
        <v>61</v>
      </c>
      <c r="C64" s="20">
        <v>44460</v>
      </c>
      <c r="D64" s="20">
        <v>8467.7999999999993</v>
      </c>
      <c r="E64" s="15">
        <f t="shared" si="9"/>
        <v>52927.8</v>
      </c>
      <c r="F64" s="15">
        <v>43741.52</v>
      </c>
      <c r="G64" s="15">
        <v>0</v>
      </c>
      <c r="H64" s="50">
        <f t="shared" si="7"/>
        <v>9186.2800000000061</v>
      </c>
    </row>
    <row r="65" spans="1:9" ht="12.75" customHeight="1" x14ac:dyDescent="0.25">
      <c r="A65" s="18"/>
      <c r="B65" s="22" t="s">
        <v>44</v>
      </c>
      <c r="C65" s="24">
        <f t="shared" ref="C65:G65" si="10">SUM(C53:C64)</f>
        <v>896670</v>
      </c>
      <c r="D65" s="24">
        <f t="shared" si="10"/>
        <v>7445.8799999999992</v>
      </c>
      <c r="E65" s="24">
        <f t="shared" si="10"/>
        <v>904115.88000000012</v>
      </c>
      <c r="F65" s="24">
        <f t="shared" si="10"/>
        <v>657234.3600000001</v>
      </c>
      <c r="G65" s="24">
        <f t="shared" si="10"/>
        <v>0</v>
      </c>
      <c r="H65" s="51">
        <f t="shared" si="7"/>
        <v>246881.52000000002</v>
      </c>
    </row>
    <row r="66" spans="1:9" ht="12.75" customHeight="1" x14ac:dyDescent="0.25">
      <c r="A66" s="18">
        <v>54402</v>
      </c>
      <c r="B66" s="19" t="s">
        <v>62</v>
      </c>
      <c r="C66" s="20">
        <v>11035</v>
      </c>
      <c r="D66" s="20">
        <v>597.4</v>
      </c>
      <c r="E66" s="15">
        <f t="shared" ref="E66:E68" si="11">+C66+D66</f>
        <v>11632.4</v>
      </c>
      <c r="F66" s="15">
        <v>3632.4</v>
      </c>
      <c r="G66" s="20">
        <v>0</v>
      </c>
      <c r="H66" s="50">
        <f t="shared" si="7"/>
        <v>8000</v>
      </c>
    </row>
    <row r="67" spans="1:9" ht="12.75" customHeight="1" x14ac:dyDescent="0.25">
      <c r="A67" s="18">
        <v>54403</v>
      </c>
      <c r="B67" s="19" t="s">
        <v>63</v>
      </c>
      <c r="C67" s="20">
        <v>11460</v>
      </c>
      <c r="D67" s="20">
        <v>51</v>
      </c>
      <c r="E67" s="15">
        <f t="shared" si="11"/>
        <v>11511</v>
      </c>
      <c r="F67" s="15">
        <v>1223</v>
      </c>
      <c r="G67" s="15">
        <v>0</v>
      </c>
      <c r="H67" s="50">
        <f t="shared" si="7"/>
        <v>10288</v>
      </c>
    </row>
    <row r="68" spans="1:9" ht="12.75" customHeight="1" x14ac:dyDescent="0.25">
      <c r="A68" s="18">
        <v>54404</v>
      </c>
      <c r="B68" s="19" t="s">
        <v>64</v>
      </c>
      <c r="C68" s="20">
        <v>20000</v>
      </c>
      <c r="D68" s="20">
        <v>1325</v>
      </c>
      <c r="E68" s="15">
        <f t="shared" si="11"/>
        <v>21325</v>
      </c>
      <c r="F68" s="15">
        <v>6325</v>
      </c>
      <c r="G68" s="15">
        <v>0</v>
      </c>
      <c r="H68" s="50">
        <f t="shared" si="7"/>
        <v>15000</v>
      </c>
    </row>
    <row r="69" spans="1:9" ht="12.75" customHeight="1" x14ac:dyDescent="0.25">
      <c r="A69" s="18"/>
      <c r="B69" s="22" t="s">
        <v>44</v>
      </c>
      <c r="C69" s="24">
        <f t="shared" ref="C69:G69" si="12">SUM(C66:C68)</f>
        <v>42495</v>
      </c>
      <c r="D69" s="24">
        <f t="shared" si="12"/>
        <v>1973.4</v>
      </c>
      <c r="E69" s="24">
        <f t="shared" si="12"/>
        <v>44468.4</v>
      </c>
      <c r="F69" s="24">
        <f t="shared" si="12"/>
        <v>11180.4</v>
      </c>
      <c r="G69" s="24">
        <f t="shared" si="12"/>
        <v>0</v>
      </c>
      <c r="H69" s="51">
        <f t="shared" si="7"/>
        <v>33288</v>
      </c>
    </row>
    <row r="70" spans="1:9" ht="12.75" customHeight="1" x14ac:dyDescent="0.25">
      <c r="A70" s="18">
        <v>54505</v>
      </c>
      <c r="B70" s="19" t="s">
        <v>65</v>
      </c>
      <c r="C70" s="20">
        <v>7000</v>
      </c>
      <c r="D70" s="20">
        <v>0</v>
      </c>
      <c r="E70" s="15">
        <f t="shared" ref="E70:E71" si="13">+C70+D70</f>
        <v>7000</v>
      </c>
      <c r="F70" s="15">
        <v>0</v>
      </c>
      <c r="G70" s="15">
        <v>0</v>
      </c>
      <c r="H70" s="50">
        <f t="shared" si="7"/>
        <v>7000</v>
      </c>
    </row>
    <row r="71" spans="1:9" ht="12.75" customHeight="1" x14ac:dyDescent="0.25">
      <c r="A71" s="18">
        <v>54599</v>
      </c>
      <c r="B71" s="19" t="s">
        <v>66</v>
      </c>
      <c r="C71" s="20">
        <v>78800</v>
      </c>
      <c r="D71" s="20">
        <v>-11446.69</v>
      </c>
      <c r="E71" s="15">
        <f t="shared" si="13"/>
        <v>67353.31</v>
      </c>
      <c r="F71" s="15">
        <v>0</v>
      </c>
      <c r="G71" s="15">
        <v>0</v>
      </c>
      <c r="H71" s="50">
        <f t="shared" si="7"/>
        <v>67353.31</v>
      </c>
    </row>
    <row r="72" spans="1:9" ht="12.75" customHeight="1" x14ac:dyDescent="0.25">
      <c r="A72" s="18"/>
      <c r="B72" s="22" t="s">
        <v>44</v>
      </c>
      <c r="C72" s="24">
        <f t="shared" ref="C72:G72" si="14">SUM(C70:C71)</f>
        <v>85800</v>
      </c>
      <c r="D72" s="24">
        <f t="shared" si="14"/>
        <v>-11446.69</v>
      </c>
      <c r="E72" s="24">
        <f t="shared" si="14"/>
        <v>74353.31</v>
      </c>
      <c r="F72" s="24">
        <f t="shared" si="14"/>
        <v>0</v>
      </c>
      <c r="G72" s="24">
        <f t="shared" si="14"/>
        <v>0</v>
      </c>
      <c r="H72" s="50">
        <f t="shared" si="7"/>
        <v>74353.31</v>
      </c>
    </row>
    <row r="73" spans="1:9" ht="12.75" customHeight="1" x14ac:dyDescent="0.25">
      <c r="A73" s="52"/>
      <c r="B73" s="22" t="s">
        <v>25</v>
      </c>
      <c r="C73" s="24">
        <f t="shared" ref="C73:G73" si="15">+C72+C69+C65+C52+C43</f>
        <v>2659864</v>
      </c>
      <c r="D73" s="24">
        <f t="shared" si="15"/>
        <v>-414912.74</v>
      </c>
      <c r="E73" s="94">
        <f t="shared" si="15"/>
        <v>2244951.2600000002</v>
      </c>
      <c r="F73" s="95">
        <f t="shared" si="15"/>
        <v>1241956.5</v>
      </c>
      <c r="G73" s="53">
        <f t="shared" si="15"/>
        <v>0</v>
      </c>
      <c r="H73" s="54">
        <f t="shared" si="7"/>
        <v>1002994.7600000002</v>
      </c>
    </row>
    <row r="74" spans="1:9" ht="12.75" customHeight="1" x14ac:dyDescent="0.25">
      <c r="A74" s="18">
        <v>55599</v>
      </c>
      <c r="B74" s="19" t="s">
        <v>67</v>
      </c>
      <c r="C74" s="20">
        <v>4710</v>
      </c>
      <c r="D74" s="20">
        <v>0</v>
      </c>
      <c r="E74" s="15">
        <f>+C74+D74</f>
        <v>4710</v>
      </c>
      <c r="F74" s="15"/>
      <c r="G74" s="15">
        <v>0</v>
      </c>
      <c r="H74" s="50">
        <f t="shared" si="7"/>
        <v>4710</v>
      </c>
    </row>
    <row r="75" spans="1:9" ht="12.75" customHeight="1" x14ac:dyDescent="0.25">
      <c r="A75" s="18"/>
      <c r="B75" s="22" t="s">
        <v>44</v>
      </c>
      <c r="C75" s="24">
        <f t="shared" ref="C75:G75" si="16">SUM(C74)</f>
        <v>4710</v>
      </c>
      <c r="D75" s="24">
        <f t="shared" si="16"/>
        <v>0</v>
      </c>
      <c r="E75" s="24">
        <f t="shared" si="16"/>
        <v>4710</v>
      </c>
      <c r="F75" s="24">
        <f t="shared" si="16"/>
        <v>0</v>
      </c>
      <c r="G75" s="24">
        <f t="shared" si="16"/>
        <v>0</v>
      </c>
      <c r="H75" s="50">
        <f t="shared" si="7"/>
        <v>4710</v>
      </c>
    </row>
    <row r="76" spans="1:9" ht="12.75" customHeight="1" x14ac:dyDescent="0.25">
      <c r="A76" s="18">
        <v>55601</v>
      </c>
      <c r="B76" s="19" t="s">
        <v>68</v>
      </c>
      <c r="C76" s="20">
        <v>48000</v>
      </c>
      <c r="D76" s="20">
        <v>-11975.72</v>
      </c>
      <c r="E76" s="15">
        <f t="shared" ref="E76:E78" si="17">+C76+D76</f>
        <v>36024.28</v>
      </c>
      <c r="F76" s="15">
        <v>36024.28</v>
      </c>
      <c r="G76" s="15">
        <v>0</v>
      </c>
      <c r="H76" s="50">
        <f t="shared" si="7"/>
        <v>0</v>
      </c>
    </row>
    <row r="77" spans="1:9" ht="12.75" customHeight="1" x14ac:dyDescent="0.25">
      <c r="A77" s="18">
        <v>55602</v>
      </c>
      <c r="B77" s="19" t="s">
        <v>69</v>
      </c>
      <c r="C77" s="20">
        <v>26000</v>
      </c>
      <c r="D77" s="20">
        <v>13004.99</v>
      </c>
      <c r="E77" s="15">
        <f t="shared" si="17"/>
        <v>39004.99</v>
      </c>
      <c r="F77" s="15">
        <v>39004.99</v>
      </c>
      <c r="G77" s="15">
        <v>0</v>
      </c>
      <c r="H77" s="50">
        <f t="shared" si="7"/>
        <v>0</v>
      </c>
    </row>
    <row r="78" spans="1:9" ht="12.75" customHeight="1" x14ac:dyDescent="0.25">
      <c r="A78" s="18">
        <v>55603</v>
      </c>
      <c r="B78" s="19" t="s">
        <v>70</v>
      </c>
      <c r="C78" s="20">
        <v>25</v>
      </c>
      <c r="D78" s="20">
        <v>0</v>
      </c>
      <c r="E78" s="15">
        <f t="shared" si="17"/>
        <v>25</v>
      </c>
      <c r="F78" s="15">
        <v>25</v>
      </c>
      <c r="G78" s="20">
        <v>0</v>
      </c>
      <c r="H78" s="50">
        <f t="shared" si="7"/>
        <v>0</v>
      </c>
    </row>
    <row r="79" spans="1:9" ht="12.75" customHeight="1" x14ac:dyDescent="0.25">
      <c r="A79" s="18"/>
      <c r="B79" s="22" t="s">
        <v>44</v>
      </c>
      <c r="C79" s="24">
        <f>SUM(C76:C78)</f>
        <v>74025</v>
      </c>
      <c r="D79" s="24">
        <f>SUM(D76:D77)</f>
        <v>1029.2700000000004</v>
      </c>
      <c r="E79" s="24">
        <f t="shared" ref="E79:G79" si="18">SUM(E76:E78)</f>
        <v>75054.26999999999</v>
      </c>
      <c r="F79" s="24">
        <f t="shared" si="18"/>
        <v>75054.26999999999</v>
      </c>
      <c r="G79" s="24">
        <f t="shared" si="18"/>
        <v>0</v>
      </c>
      <c r="H79" s="50">
        <f t="shared" si="7"/>
        <v>0</v>
      </c>
      <c r="I79" s="88"/>
    </row>
    <row r="80" spans="1:9" ht="12.75" customHeight="1" x14ac:dyDescent="0.25">
      <c r="A80" s="52"/>
      <c r="B80" s="22" t="s">
        <v>25</v>
      </c>
      <c r="C80" s="24">
        <f>+C79+C75</f>
        <v>78735</v>
      </c>
      <c r="D80" s="24">
        <f>+D75+D79</f>
        <v>1029.2700000000004</v>
      </c>
      <c r="E80" s="94">
        <f t="shared" ref="E80:F80" si="19">+E79+E75</f>
        <v>79764.26999999999</v>
      </c>
      <c r="F80" s="95">
        <f t="shared" si="19"/>
        <v>75054.26999999999</v>
      </c>
      <c r="G80" s="53">
        <f>+G75+G79</f>
        <v>0</v>
      </c>
      <c r="H80" s="54">
        <f t="shared" si="7"/>
        <v>4710</v>
      </c>
      <c r="I80" s="88"/>
    </row>
    <row r="81" spans="1:12" ht="12.75" customHeight="1" x14ac:dyDescent="0.25">
      <c r="A81" s="18">
        <v>56303</v>
      </c>
      <c r="B81" s="19" t="s">
        <v>71</v>
      </c>
      <c r="C81" s="20">
        <v>4000</v>
      </c>
      <c r="D81" s="20">
        <v>0</v>
      </c>
      <c r="E81" s="15">
        <f t="shared" ref="E81:E82" si="20">+C81+D81</f>
        <v>4000</v>
      </c>
      <c r="F81" s="15"/>
      <c r="G81" s="20">
        <v>0</v>
      </c>
      <c r="H81" s="50">
        <f t="shared" si="7"/>
        <v>4000</v>
      </c>
      <c r="I81" s="88"/>
      <c r="J81" s="99"/>
      <c r="K81" s="99"/>
      <c r="L81" s="99"/>
    </row>
    <row r="82" spans="1:12" ht="12.75" customHeight="1" x14ac:dyDescent="0.25">
      <c r="A82" s="18">
        <v>56304</v>
      </c>
      <c r="B82" s="19" t="s">
        <v>72</v>
      </c>
      <c r="C82" s="20">
        <v>0</v>
      </c>
      <c r="D82" s="20">
        <v>0</v>
      </c>
      <c r="E82" s="15">
        <f t="shared" si="20"/>
        <v>0</v>
      </c>
      <c r="F82" s="15">
        <v>0</v>
      </c>
      <c r="G82" s="20">
        <v>0</v>
      </c>
      <c r="H82" s="50">
        <f t="shared" si="7"/>
        <v>0</v>
      </c>
      <c r="I82" s="88"/>
      <c r="J82" s="99"/>
      <c r="K82" s="99"/>
      <c r="L82" s="99"/>
    </row>
    <row r="83" spans="1:12" ht="12.75" customHeight="1" x14ac:dyDescent="0.25">
      <c r="A83" s="18"/>
      <c r="B83" s="22" t="s">
        <v>44</v>
      </c>
      <c r="C83" s="24">
        <f>C82+C81</f>
        <v>4000</v>
      </c>
      <c r="D83" s="24">
        <f t="shared" ref="D83:F83" si="21">SUM(D81:D82)</f>
        <v>0</v>
      </c>
      <c r="E83" s="24">
        <f t="shared" si="21"/>
        <v>4000</v>
      </c>
      <c r="F83" s="24">
        <f t="shared" si="21"/>
        <v>0</v>
      </c>
      <c r="G83" s="24">
        <f>SUM(G81)</f>
        <v>0</v>
      </c>
      <c r="H83" s="51">
        <f t="shared" si="7"/>
        <v>4000</v>
      </c>
      <c r="I83" s="88"/>
      <c r="J83" s="99"/>
      <c r="K83" s="99"/>
      <c r="L83" s="99"/>
    </row>
    <row r="84" spans="1:12" ht="12.75" customHeight="1" x14ac:dyDescent="0.25">
      <c r="A84" s="18">
        <v>56404</v>
      </c>
      <c r="B84" s="19" t="s">
        <v>73</v>
      </c>
      <c r="C84" s="20">
        <v>5500</v>
      </c>
      <c r="D84" s="20">
        <v>0</v>
      </c>
      <c r="E84" s="15">
        <f>+C84+D84</f>
        <v>5500</v>
      </c>
      <c r="F84" s="15">
        <v>5242.17</v>
      </c>
      <c r="G84" s="20">
        <v>0</v>
      </c>
      <c r="H84" s="50">
        <f t="shared" si="7"/>
        <v>257.82999999999993</v>
      </c>
      <c r="I84" s="88"/>
      <c r="J84" s="99"/>
      <c r="K84" s="99"/>
      <c r="L84" s="99"/>
    </row>
    <row r="85" spans="1:12" ht="12.75" customHeight="1" x14ac:dyDescent="0.25">
      <c r="A85" s="31"/>
      <c r="B85" s="56" t="s">
        <v>44</v>
      </c>
      <c r="C85" s="57">
        <f t="shared" ref="C85:G85" si="22">SUM(C84)</f>
        <v>5500</v>
      </c>
      <c r="D85" s="57">
        <f t="shared" si="22"/>
        <v>0</v>
      </c>
      <c r="E85" s="57">
        <f t="shared" si="22"/>
        <v>5500</v>
      </c>
      <c r="F85" s="57">
        <f t="shared" si="22"/>
        <v>5242.17</v>
      </c>
      <c r="G85" s="57">
        <f t="shared" si="22"/>
        <v>0</v>
      </c>
      <c r="H85" s="58">
        <f t="shared" si="7"/>
        <v>257.82999999999993</v>
      </c>
      <c r="I85" s="88"/>
      <c r="J85" s="99"/>
      <c r="K85" s="99"/>
      <c r="L85" s="99"/>
    </row>
    <row r="86" spans="1:12" ht="12.75" customHeight="1" x14ac:dyDescent="0.25">
      <c r="A86" s="59"/>
      <c r="B86" s="60" t="s">
        <v>25</v>
      </c>
      <c r="C86" s="61">
        <f t="shared" ref="C86:H86" si="23">+C83+C85</f>
        <v>9500</v>
      </c>
      <c r="D86" s="61">
        <f t="shared" si="23"/>
        <v>0</v>
      </c>
      <c r="E86" s="100">
        <f t="shared" si="23"/>
        <v>9500</v>
      </c>
      <c r="F86" s="101">
        <f t="shared" si="23"/>
        <v>5242.17</v>
      </c>
      <c r="G86" s="64">
        <f t="shared" si="23"/>
        <v>0</v>
      </c>
      <c r="H86" s="65">
        <f t="shared" si="23"/>
        <v>4257.83</v>
      </c>
      <c r="I86" s="88"/>
      <c r="J86" s="99"/>
      <c r="K86" s="99"/>
      <c r="L86" s="99"/>
    </row>
    <row r="87" spans="1:12" ht="12.75" customHeight="1" x14ac:dyDescent="0.25">
      <c r="A87" s="12"/>
      <c r="B87" s="12"/>
      <c r="C87" s="40"/>
      <c r="D87" s="40"/>
      <c r="E87" s="40"/>
      <c r="F87" s="40"/>
      <c r="G87" s="40"/>
      <c r="H87" s="40"/>
      <c r="I87" s="88"/>
      <c r="J87" s="99"/>
      <c r="K87" s="99"/>
      <c r="L87" s="99"/>
    </row>
    <row r="88" spans="1:12" ht="12.75" customHeight="1" x14ac:dyDescent="0.25">
      <c r="A88" s="12"/>
      <c r="B88" s="12"/>
      <c r="C88" s="40"/>
      <c r="D88" s="40"/>
      <c r="E88" s="40"/>
      <c r="F88" s="40"/>
      <c r="G88" s="40"/>
      <c r="H88" s="40"/>
      <c r="I88" s="88"/>
      <c r="J88" s="99"/>
      <c r="K88" s="99"/>
      <c r="L88" s="99"/>
    </row>
    <row r="89" spans="1:12" ht="12.75" customHeight="1" x14ac:dyDescent="0.25">
      <c r="A89" s="12"/>
      <c r="B89" s="12"/>
      <c r="C89" s="40"/>
      <c r="D89" s="40"/>
      <c r="E89" s="40"/>
      <c r="F89" s="40"/>
      <c r="G89" s="40"/>
      <c r="H89" s="40"/>
      <c r="I89" s="88"/>
      <c r="J89" s="99"/>
      <c r="K89" s="99"/>
      <c r="L89" s="99"/>
    </row>
    <row r="90" spans="1:12" ht="12.75" customHeight="1" x14ac:dyDescent="0.25">
      <c r="A90" s="5" t="s">
        <v>5</v>
      </c>
      <c r="B90" s="6" t="s">
        <v>6</v>
      </c>
      <c r="C90" s="41" t="s">
        <v>7</v>
      </c>
      <c r="D90" s="7" t="s">
        <v>8</v>
      </c>
      <c r="E90" s="97" t="s">
        <v>45</v>
      </c>
      <c r="F90" s="98" t="s">
        <v>10</v>
      </c>
      <c r="G90" s="44" t="s">
        <v>11</v>
      </c>
      <c r="H90" s="45" t="s">
        <v>12</v>
      </c>
      <c r="I90" s="88"/>
      <c r="J90" s="99"/>
      <c r="K90" s="99"/>
      <c r="L90" s="99"/>
    </row>
    <row r="91" spans="1:12" ht="12.75" customHeight="1" x14ac:dyDescent="0.25">
      <c r="A91" s="46">
        <v>61101</v>
      </c>
      <c r="B91" s="47" t="s">
        <v>74</v>
      </c>
      <c r="C91" s="48">
        <v>3060</v>
      </c>
      <c r="D91" s="48">
        <v>0</v>
      </c>
      <c r="E91" s="48">
        <f t="shared" ref="E91:E95" si="24">+C91+D91</f>
        <v>3060</v>
      </c>
      <c r="F91" s="48">
        <v>0</v>
      </c>
      <c r="G91" s="48">
        <v>0</v>
      </c>
      <c r="H91" s="49">
        <f t="shared" ref="H91:H98" si="25">+E91-F91-G91</f>
        <v>3060</v>
      </c>
      <c r="I91" s="102"/>
      <c r="J91" s="103"/>
      <c r="K91" s="103"/>
      <c r="L91" s="103"/>
    </row>
    <row r="92" spans="1:12" ht="12.75" customHeight="1" x14ac:dyDescent="0.25">
      <c r="A92" s="18">
        <v>61102</v>
      </c>
      <c r="B92" s="19" t="s">
        <v>75</v>
      </c>
      <c r="C92" s="20">
        <v>6760</v>
      </c>
      <c r="D92" s="20">
        <v>0</v>
      </c>
      <c r="E92" s="15">
        <f t="shared" si="24"/>
        <v>6760</v>
      </c>
      <c r="F92" s="15">
        <v>0</v>
      </c>
      <c r="G92" s="20">
        <v>0</v>
      </c>
      <c r="H92" s="50">
        <f t="shared" si="25"/>
        <v>6760</v>
      </c>
      <c r="I92" s="102"/>
      <c r="J92" s="103"/>
      <c r="K92" s="103"/>
      <c r="L92" s="103"/>
    </row>
    <row r="93" spans="1:12" ht="12.75" customHeight="1" x14ac:dyDescent="0.25">
      <c r="A93" s="18">
        <v>61103</v>
      </c>
      <c r="B93" s="19" t="s">
        <v>76</v>
      </c>
      <c r="C93" s="20">
        <v>500</v>
      </c>
      <c r="D93" s="20">
        <v>0</v>
      </c>
      <c r="E93" s="15">
        <f t="shared" si="24"/>
        <v>500</v>
      </c>
      <c r="F93" s="15">
        <v>0</v>
      </c>
      <c r="G93" s="20">
        <v>0</v>
      </c>
      <c r="H93" s="50">
        <f t="shared" si="25"/>
        <v>500</v>
      </c>
      <c r="I93" s="102"/>
      <c r="J93" s="103"/>
      <c r="K93" s="103"/>
      <c r="L93" s="103"/>
    </row>
    <row r="94" spans="1:12" ht="12.75" customHeight="1" x14ac:dyDescent="0.25">
      <c r="A94" s="18">
        <v>61104</v>
      </c>
      <c r="B94" s="19" t="s">
        <v>77</v>
      </c>
      <c r="C94" s="20">
        <v>16000</v>
      </c>
      <c r="D94" s="20">
        <v>0</v>
      </c>
      <c r="E94" s="15">
        <f t="shared" si="24"/>
        <v>16000</v>
      </c>
      <c r="F94" s="15">
        <v>0</v>
      </c>
      <c r="G94" s="20">
        <v>0</v>
      </c>
      <c r="H94" s="50">
        <f t="shared" si="25"/>
        <v>16000</v>
      </c>
      <c r="I94" s="102"/>
      <c r="J94" s="103"/>
      <c r="K94" s="103"/>
      <c r="L94" s="103"/>
    </row>
    <row r="95" spans="1:12" ht="12.75" customHeight="1" x14ac:dyDescent="0.25">
      <c r="A95" s="18">
        <v>61108</v>
      </c>
      <c r="B95" s="19" t="s">
        <v>41</v>
      </c>
      <c r="C95" s="20">
        <v>1000</v>
      </c>
      <c r="D95" s="20">
        <v>0</v>
      </c>
      <c r="E95" s="15">
        <f t="shared" si="24"/>
        <v>1000</v>
      </c>
      <c r="F95" s="15">
        <v>0</v>
      </c>
      <c r="G95" s="20">
        <v>0</v>
      </c>
      <c r="H95" s="50">
        <f t="shared" si="25"/>
        <v>1000</v>
      </c>
      <c r="I95" s="88"/>
      <c r="J95" s="99"/>
      <c r="K95" s="99"/>
      <c r="L95" s="99"/>
    </row>
    <row r="96" spans="1:12" ht="12.75" customHeight="1" x14ac:dyDescent="0.25">
      <c r="A96" s="18"/>
      <c r="B96" s="22" t="s">
        <v>44</v>
      </c>
      <c r="C96" s="24">
        <f t="shared" ref="C96:F96" si="26">SUM(C91:C95)</f>
        <v>27320</v>
      </c>
      <c r="D96" s="24">
        <f t="shared" si="26"/>
        <v>0</v>
      </c>
      <c r="E96" s="24">
        <f t="shared" si="26"/>
        <v>27320</v>
      </c>
      <c r="F96" s="24">
        <f t="shared" si="26"/>
        <v>0</v>
      </c>
      <c r="G96" s="24">
        <f>SUM(G95)</f>
        <v>0</v>
      </c>
      <c r="H96" s="51">
        <f t="shared" si="25"/>
        <v>27320</v>
      </c>
      <c r="I96" s="88"/>
      <c r="J96" s="99"/>
      <c r="K96" s="99"/>
      <c r="L96" s="99"/>
    </row>
    <row r="97" spans="1:12" ht="12.75" customHeight="1" x14ac:dyDescent="0.25">
      <c r="A97" s="18">
        <v>61403</v>
      </c>
      <c r="B97" s="19" t="s">
        <v>78</v>
      </c>
      <c r="C97" s="20">
        <v>9235</v>
      </c>
      <c r="D97" s="20"/>
      <c r="E97" s="15">
        <f>+C97+D97</f>
        <v>9235</v>
      </c>
      <c r="F97" s="20">
        <v>0</v>
      </c>
      <c r="G97" s="20">
        <v>0</v>
      </c>
      <c r="H97" s="50">
        <f t="shared" si="25"/>
        <v>9235</v>
      </c>
      <c r="I97" s="88"/>
      <c r="J97" s="99"/>
      <c r="K97" s="99"/>
      <c r="L97" s="99"/>
    </row>
    <row r="98" spans="1:12" ht="12.75" customHeight="1" x14ac:dyDescent="0.25">
      <c r="A98" s="67"/>
      <c r="B98" s="68" t="s">
        <v>44</v>
      </c>
      <c r="C98" s="69">
        <f t="shared" ref="C98:F98" si="27">+C97</f>
        <v>9235</v>
      </c>
      <c r="D98" s="69">
        <f t="shared" si="27"/>
        <v>0</v>
      </c>
      <c r="E98" s="70">
        <f t="shared" si="27"/>
        <v>9235</v>
      </c>
      <c r="F98" s="70">
        <f t="shared" si="27"/>
        <v>0</v>
      </c>
      <c r="G98" s="70">
        <f>SUM(G97)</f>
        <v>0</v>
      </c>
      <c r="H98" s="71">
        <f t="shared" si="25"/>
        <v>9235</v>
      </c>
      <c r="I98" s="88"/>
      <c r="J98" s="99"/>
      <c r="K98" s="99"/>
      <c r="L98" s="99"/>
    </row>
    <row r="99" spans="1:12" ht="12.75" customHeight="1" x14ac:dyDescent="0.25">
      <c r="A99" s="72"/>
      <c r="B99" s="73" t="s">
        <v>25</v>
      </c>
      <c r="C99" s="74">
        <f>+C96+C98</f>
        <v>36555</v>
      </c>
      <c r="D99" s="74">
        <f t="shared" ref="D99:F99" si="28">+D98+D96</f>
        <v>0</v>
      </c>
      <c r="E99" s="104">
        <f t="shared" si="28"/>
        <v>36555</v>
      </c>
      <c r="F99" s="105">
        <f t="shared" si="28"/>
        <v>0</v>
      </c>
      <c r="G99" s="77">
        <v>0</v>
      </c>
      <c r="H99" s="78">
        <f>+H98+H96</f>
        <v>36555</v>
      </c>
      <c r="I99" s="88"/>
      <c r="J99" s="99"/>
      <c r="K99" s="99"/>
      <c r="L99" s="99"/>
    </row>
    <row r="100" spans="1:12" ht="12.75" customHeight="1" x14ac:dyDescent="0.25">
      <c r="A100" s="79"/>
      <c r="B100" s="80" t="s">
        <v>79</v>
      </c>
      <c r="C100" s="81">
        <f t="shared" ref="C100:D100" si="29">+C99+C86+C80+C73+C24</f>
        <v>10687404</v>
      </c>
      <c r="D100" s="82">
        <f t="shared" si="29"/>
        <v>0</v>
      </c>
      <c r="E100" s="106">
        <f t="shared" ref="E100:G100" si="30">+E24+E73+E80+E99+E86</f>
        <v>10687404</v>
      </c>
      <c r="F100" s="107">
        <f t="shared" si="30"/>
        <v>2491939.29</v>
      </c>
      <c r="G100" s="85">
        <f t="shared" si="30"/>
        <v>75334.500000000015</v>
      </c>
      <c r="H100" s="86">
        <f>+E100-F100-G100</f>
        <v>8120130.21</v>
      </c>
      <c r="I100" s="88"/>
    </row>
    <row r="101" spans="1:12" ht="12.75" customHeight="1" x14ac:dyDescent="0.25">
      <c r="A101" s="17"/>
      <c r="B101" s="17"/>
      <c r="C101" s="30"/>
      <c r="D101" s="30"/>
      <c r="E101" s="30"/>
      <c r="F101" s="30"/>
      <c r="G101" s="30"/>
      <c r="H101" s="55"/>
      <c r="I101" s="88"/>
    </row>
    <row r="102" spans="1:12" ht="12.75" customHeight="1" x14ac:dyDescent="0.25">
      <c r="C102" s="87"/>
      <c r="D102" s="87"/>
      <c r="E102" s="87"/>
      <c r="F102" s="87"/>
      <c r="G102" s="87"/>
      <c r="H102" s="88"/>
      <c r="I102" s="88"/>
    </row>
    <row r="103" spans="1:12" ht="12.75" customHeight="1" x14ac:dyDescent="0.25">
      <c r="C103" s="87"/>
      <c r="D103" s="87"/>
      <c r="E103" s="87"/>
      <c r="F103" s="87"/>
      <c r="H103" s="88"/>
      <c r="I103" s="88"/>
    </row>
    <row r="104" spans="1:12" ht="12.75" customHeight="1" x14ac:dyDescent="0.25">
      <c r="C104" s="87"/>
      <c r="D104" s="87"/>
      <c r="E104" s="87"/>
      <c r="F104" s="87"/>
      <c r="H104" s="88"/>
      <c r="I104" s="88"/>
    </row>
    <row r="105" spans="1:12" ht="12.75" customHeight="1" x14ac:dyDescent="0.25">
      <c r="C105" s="87"/>
      <c r="D105" s="87"/>
      <c r="E105" s="87"/>
      <c r="F105" s="87"/>
      <c r="H105" s="88"/>
      <c r="I105" s="88"/>
    </row>
    <row r="106" spans="1:12" ht="12.75" customHeight="1" x14ac:dyDescent="0.25">
      <c r="C106" s="87"/>
      <c r="D106" s="87"/>
      <c r="E106" s="87"/>
      <c r="F106" s="87"/>
      <c r="G106" s="87"/>
      <c r="H106" s="88"/>
      <c r="I106" s="88"/>
    </row>
    <row r="107" spans="1:12" ht="12.75" customHeight="1" x14ac:dyDescent="0.25">
      <c r="C107" s="87"/>
      <c r="D107" s="87"/>
      <c r="E107" s="87"/>
      <c r="F107" s="87"/>
      <c r="G107" s="87"/>
      <c r="H107" s="88"/>
      <c r="I107" s="88"/>
    </row>
    <row r="108" spans="1:12" ht="12.75" customHeight="1" x14ac:dyDescent="0.25">
      <c r="C108" s="87"/>
      <c r="D108" s="87"/>
      <c r="E108" s="87"/>
      <c r="F108" s="87"/>
      <c r="G108" s="87"/>
      <c r="J108" s="88"/>
    </row>
    <row r="109" spans="1:12" ht="12.75" customHeight="1" x14ac:dyDescent="0.25">
      <c r="C109" s="87"/>
      <c r="D109" s="87"/>
      <c r="E109" s="87"/>
      <c r="F109" s="87"/>
      <c r="G109" s="87"/>
    </row>
    <row r="110" spans="1:12" ht="12.75" customHeight="1" x14ac:dyDescent="0.25">
      <c r="C110" s="89"/>
      <c r="D110" s="89"/>
      <c r="E110" s="89"/>
      <c r="F110" s="89"/>
      <c r="G110" s="89"/>
      <c r="H110" s="89"/>
    </row>
    <row r="111" spans="1:12" ht="12.75" customHeight="1" x14ac:dyDescent="0.25">
      <c r="C111" s="90"/>
      <c r="D111" s="90"/>
      <c r="E111" s="90"/>
      <c r="F111" s="90"/>
      <c r="G111" s="90"/>
      <c r="H111" s="90"/>
    </row>
  </sheetData>
  <mergeCells count="6">
    <mergeCell ref="A8:H8"/>
    <mergeCell ref="B2:I2"/>
    <mergeCell ref="B3:F3"/>
    <mergeCell ref="B4:F4"/>
    <mergeCell ref="A6:H6"/>
    <mergeCell ref="B7:H7"/>
  </mergeCells>
  <pageMargins left="1.1811023622047245" right="0" top="0.98425196850393704" bottom="0.59055118110236227" header="0" footer="0"/>
  <pageSetup scale="90" orientation="landscape"/>
  <headerFooter>
    <oddFooter>&amp;COFICIAL DE INFORMACION EJECUCION FEB-2020&amp;R&amp;P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/>
  </sheetViews>
  <sheetFormatPr baseColWidth="10" defaultColWidth="14.42578125" defaultRowHeight="15" customHeight="1" x14ac:dyDescent="0.25"/>
  <cols>
    <col min="1" max="1" width="7" customWidth="1"/>
    <col min="2" max="2" width="32.28515625" customWidth="1"/>
    <col min="3" max="3" width="15.7109375" customWidth="1"/>
    <col min="4" max="4" width="13.140625" customWidth="1"/>
    <col min="5" max="5" width="14.7109375" customWidth="1"/>
    <col min="6" max="7" width="14.140625" customWidth="1"/>
    <col min="8" max="8" width="14.7109375" customWidth="1"/>
    <col min="9" max="10" width="10.7109375" customWidth="1"/>
    <col min="11" max="11" width="13.28515625" customWidth="1"/>
    <col min="12" max="12" width="10.7109375" customWidth="1"/>
  </cols>
  <sheetData>
    <row r="1" spans="1:12" ht="12.75" customHeight="1" x14ac:dyDescent="0.25"/>
    <row r="2" spans="1:12" ht="12.75" customHeight="1" x14ac:dyDescent="0.25">
      <c r="A2" s="1"/>
      <c r="B2" s="152" t="s">
        <v>0</v>
      </c>
      <c r="C2" s="150"/>
      <c r="D2" s="150"/>
      <c r="E2" s="150"/>
      <c r="F2" s="150"/>
      <c r="G2" s="150"/>
      <c r="H2" s="150"/>
      <c r="I2" s="150"/>
    </row>
    <row r="3" spans="1:12" ht="12.75" customHeight="1" x14ac:dyDescent="0.25">
      <c r="A3" s="1"/>
      <c r="B3" s="151" t="s">
        <v>1</v>
      </c>
      <c r="C3" s="150"/>
      <c r="D3" s="150"/>
      <c r="E3" s="150"/>
      <c r="F3" s="150"/>
      <c r="G3" s="2"/>
      <c r="H3" s="1"/>
      <c r="I3" s="1"/>
    </row>
    <row r="4" spans="1:12" ht="12.75" customHeight="1" x14ac:dyDescent="0.25">
      <c r="A4" s="3"/>
      <c r="B4" s="151" t="s">
        <v>2</v>
      </c>
      <c r="C4" s="150"/>
      <c r="D4" s="150"/>
      <c r="E4" s="150"/>
      <c r="F4" s="150"/>
      <c r="G4" s="2"/>
      <c r="H4" s="3"/>
      <c r="I4" s="1"/>
    </row>
    <row r="5" spans="1:12" ht="12.75" customHeight="1" x14ac:dyDescent="0.25">
      <c r="A5" s="3"/>
      <c r="B5" s="2"/>
      <c r="C5" s="2"/>
      <c r="D5" s="2"/>
      <c r="E5" s="2"/>
      <c r="F5" s="2"/>
      <c r="G5" s="2"/>
      <c r="H5" s="3"/>
      <c r="I5" s="1"/>
    </row>
    <row r="6" spans="1:12" ht="12.75" customHeight="1" x14ac:dyDescent="0.25">
      <c r="A6" s="149" t="s">
        <v>3</v>
      </c>
      <c r="B6" s="150"/>
      <c r="C6" s="150"/>
      <c r="D6" s="150"/>
      <c r="E6" s="150"/>
      <c r="F6" s="150"/>
      <c r="G6" s="150"/>
      <c r="H6" s="150"/>
      <c r="I6" s="1"/>
    </row>
    <row r="7" spans="1:12" ht="12.75" customHeight="1" x14ac:dyDescent="0.25">
      <c r="A7" s="4"/>
      <c r="B7" s="149" t="s">
        <v>81</v>
      </c>
      <c r="C7" s="150"/>
      <c r="D7" s="150"/>
      <c r="E7" s="150"/>
      <c r="F7" s="150"/>
      <c r="G7" s="150"/>
      <c r="H7" s="150"/>
      <c r="I7" s="1"/>
    </row>
    <row r="8" spans="1:12" ht="12.75" customHeight="1" x14ac:dyDescent="0.25">
      <c r="A8" s="149"/>
      <c r="B8" s="150"/>
      <c r="C8" s="150"/>
      <c r="D8" s="150"/>
      <c r="E8" s="150"/>
      <c r="F8" s="150"/>
      <c r="G8" s="150"/>
      <c r="H8" s="150"/>
      <c r="I8" s="1"/>
    </row>
    <row r="9" spans="1:12" ht="12.75" customHeight="1" x14ac:dyDescent="0.25">
      <c r="A9" s="5" t="s">
        <v>5</v>
      </c>
      <c r="B9" s="6" t="s">
        <v>6</v>
      </c>
      <c r="C9" s="7" t="s">
        <v>7</v>
      </c>
      <c r="D9" s="7" t="s">
        <v>8</v>
      </c>
      <c r="E9" s="91" t="s">
        <v>9</v>
      </c>
      <c r="F9" s="92" t="s">
        <v>10</v>
      </c>
      <c r="G9" s="10" t="s">
        <v>11</v>
      </c>
      <c r="H9" s="11" t="s">
        <v>12</v>
      </c>
      <c r="I9" s="93"/>
      <c r="J9" s="93"/>
      <c r="K9" s="93"/>
      <c r="L9" s="93"/>
    </row>
    <row r="10" spans="1:12" ht="12.75" customHeight="1" x14ac:dyDescent="0.25">
      <c r="A10" s="13">
        <v>51101</v>
      </c>
      <c r="B10" s="14" t="s">
        <v>13</v>
      </c>
      <c r="C10" s="108">
        <v>4878580</v>
      </c>
      <c r="D10" s="108">
        <v>-61600</v>
      </c>
      <c r="E10" s="108">
        <f t="shared" ref="E10:E23" si="0">+C10+D10</f>
        <v>4816980</v>
      </c>
      <c r="F10" s="108">
        <v>1568589.94</v>
      </c>
      <c r="G10" s="108">
        <v>34942.53</v>
      </c>
      <c r="H10" s="109">
        <f t="shared" ref="H10:H23" si="1">+E10-F10-G10</f>
        <v>3213447.5300000003</v>
      </c>
    </row>
    <row r="11" spans="1:12" ht="12.75" customHeight="1" x14ac:dyDescent="0.25">
      <c r="A11" s="18">
        <v>51103</v>
      </c>
      <c r="B11" s="19" t="s">
        <v>14</v>
      </c>
      <c r="C11" s="110">
        <v>179770</v>
      </c>
      <c r="D11" s="108">
        <v>-1825.04</v>
      </c>
      <c r="E11" s="108">
        <f t="shared" si="0"/>
        <v>177944.95999999999</v>
      </c>
      <c r="F11" s="108"/>
      <c r="G11" s="108">
        <v>0</v>
      </c>
      <c r="H11" s="109">
        <f t="shared" si="1"/>
        <v>177944.95999999999</v>
      </c>
    </row>
    <row r="12" spans="1:12" ht="12.75" customHeight="1" x14ac:dyDescent="0.25">
      <c r="A12" s="18">
        <v>51107</v>
      </c>
      <c r="B12" s="19" t="s">
        <v>15</v>
      </c>
      <c r="C12" s="110">
        <v>508950</v>
      </c>
      <c r="D12" s="110">
        <v>-5200</v>
      </c>
      <c r="E12" s="108">
        <f t="shared" si="0"/>
        <v>503750</v>
      </c>
      <c r="F12" s="108"/>
      <c r="G12" s="108">
        <v>0</v>
      </c>
      <c r="H12" s="109">
        <f t="shared" si="1"/>
        <v>503750</v>
      </c>
    </row>
    <row r="13" spans="1:12" ht="12.75" customHeight="1" x14ac:dyDescent="0.25">
      <c r="A13" s="18">
        <v>51201</v>
      </c>
      <c r="B13" s="19" t="s">
        <v>16</v>
      </c>
      <c r="C13" s="110">
        <v>1175355</v>
      </c>
      <c r="D13" s="110">
        <v>391541.04</v>
      </c>
      <c r="E13" s="108">
        <f t="shared" si="0"/>
        <v>1566896.04</v>
      </c>
      <c r="F13" s="108">
        <v>444715.5</v>
      </c>
      <c r="G13" s="108">
        <v>40637.089999999997</v>
      </c>
      <c r="H13" s="109">
        <f t="shared" si="1"/>
        <v>1081543.45</v>
      </c>
    </row>
    <row r="14" spans="1:12" ht="12.75" customHeight="1" x14ac:dyDescent="0.25">
      <c r="A14" s="18">
        <v>51203</v>
      </c>
      <c r="B14" s="19" t="s">
        <v>14</v>
      </c>
      <c r="C14" s="110">
        <v>36510</v>
      </c>
      <c r="D14" s="110">
        <v>12319.02</v>
      </c>
      <c r="E14" s="108">
        <f t="shared" si="0"/>
        <v>48829.020000000004</v>
      </c>
      <c r="F14" s="108"/>
      <c r="G14" s="108">
        <v>0</v>
      </c>
      <c r="H14" s="109">
        <f t="shared" si="1"/>
        <v>48829.020000000004</v>
      </c>
    </row>
    <row r="15" spans="1:12" ht="12.75" customHeight="1" x14ac:dyDescent="0.25">
      <c r="A15" s="18">
        <v>51207</v>
      </c>
      <c r="B15" s="19" t="s">
        <v>15</v>
      </c>
      <c r="C15" s="110">
        <v>104000</v>
      </c>
      <c r="D15" s="110">
        <v>35100</v>
      </c>
      <c r="E15" s="108">
        <f t="shared" si="0"/>
        <v>139100</v>
      </c>
      <c r="F15" s="108"/>
      <c r="G15" s="108">
        <v>0</v>
      </c>
      <c r="H15" s="109">
        <f t="shared" si="1"/>
        <v>139100</v>
      </c>
    </row>
    <row r="16" spans="1:12" ht="12.75" customHeight="1" x14ac:dyDescent="0.25">
      <c r="A16" s="18">
        <v>51401</v>
      </c>
      <c r="B16" s="19" t="s">
        <v>17</v>
      </c>
      <c r="C16" s="110">
        <v>322945</v>
      </c>
      <c r="D16" s="110">
        <v>-3300</v>
      </c>
      <c r="E16" s="108">
        <f t="shared" si="0"/>
        <v>319645</v>
      </c>
      <c r="F16" s="108">
        <v>93337.71</v>
      </c>
      <c r="G16" s="108">
        <v>10287.209999999999</v>
      </c>
      <c r="H16" s="109">
        <f t="shared" si="1"/>
        <v>216020.08</v>
      </c>
    </row>
    <row r="17" spans="1:11" ht="12.75" customHeight="1" x14ac:dyDescent="0.25">
      <c r="A17" s="18">
        <v>51402</v>
      </c>
      <c r="B17" s="19" t="s">
        <v>18</v>
      </c>
      <c r="C17" s="110">
        <v>66410</v>
      </c>
      <c r="D17" s="110">
        <v>21278.07</v>
      </c>
      <c r="E17" s="108">
        <f t="shared" si="0"/>
        <v>87688.07</v>
      </c>
      <c r="F17" s="108">
        <v>24220.79</v>
      </c>
      <c r="G17" s="108">
        <v>2733.35</v>
      </c>
      <c r="H17" s="109">
        <f t="shared" si="1"/>
        <v>60733.930000000008</v>
      </c>
    </row>
    <row r="18" spans="1:11" ht="12.75" customHeight="1" x14ac:dyDescent="0.25">
      <c r="A18" s="18">
        <v>51501</v>
      </c>
      <c r="B18" s="19" t="s">
        <v>19</v>
      </c>
      <c r="C18" s="110">
        <v>363715</v>
      </c>
      <c r="D18" s="110">
        <v>-4774</v>
      </c>
      <c r="E18" s="108">
        <f t="shared" si="0"/>
        <v>358941</v>
      </c>
      <c r="F18" s="108">
        <v>102933.18</v>
      </c>
      <c r="G18" s="108">
        <v>12843.05</v>
      </c>
      <c r="H18" s="109">
        <f t="shared" si="1"/>
        <v>243164.77000000002</v>
      </c>
    </row>
    <row r="19" spans="1:11" ht="12.75" customHeight="1" x14ac:dyDescent="0.25">
      <c r="A19" s="18">
        <v>51502</v>
      </c>
      <c r="B19" s="19" t="s">
        <v>20</v>
      </c>
      <c r="C19" s="110">
        <v>91095</v>
      </c>
      <c r="D19" s="110">
        <v>30344.38</v>
      </c>
      <c r="E19" s="108">
        <f t="shared" si="0"/>
        <v>121439.38</v>
      </c>
      <c r="F19" s="108">
        <v>32218.54</v>
      </c>
      <c r="G19" s="108">
        <v>4788.4799999999996</v>
      </c>
      <c r="H19" s="109">
        <f t="shared" si="1"/>
        <v>84432.36</v>
      </c>
    </row>
    <row r="20" spans="1:11" ht="12.75" customHeight="1" x14ac:dyDescent="0.25">
      <c r="A20" s="18">
        <v>51601</v>
      </c>
      <c r="B20" s="19" t="s">
        <v>21</v>
      </c>
      <c r="C20" s="110">
        <v>46630</v>
      </c>
      <c r="D20" s="110"/>
      <c r="E20" s="108">
        <f t="shared" si="0"/>
        <v>46630</v>
      </c>
      <c r="F20" s="108">
        <v>15543.04</v>
      </c>
      <c r="G20" s="108">
        <v>0.32</v>
      </c>
      <c r="H20" s="109">
        <f t="shared" si="1"/>
        <v>31086.639999999999</v>
      </c>
    </row>
    <row r="21" spans="1:11" ht="12.75" customHeight="1" x14ac:dyDescent="0.25">
      <c r="A21" s="18">
        <v>51701</v>
      </c>
      <c r="B21" s="19" t="s">
        <v>22</v>
      </c>
      <c r="C21" s="110">
        <v>50055</v>
      </c>
      <c r="D21" s="110"/>
      <c r="E21" s="108">
        <f t="shared" si="0"/>
        <v>50055</v>
      </c>
      <c r="F21" s="108">
        <v>50048.23</v>
      </c>
      <c r="G21" s="108">
        <v>6.77</v>
      </c>
      <c r="H21" s="109">
        <f t="shared" si="1"/>
        <v>-3.2009950245992513E-12</v>
      </c>
    </row>
    <row r="22" spans="1:11" ht="12.75" customHeight="1" x14ac:dyDescent="0.25">
      <c r="A22" s="18">
        <v>51702</v>
      </c>
      <c r="B22" s="19" t="s">
        <v>23</v>
      </c>
      <c r="C22" s="110">
        <v>7285</v>
      </c>
      <c r="D22" s="110"/>
      <c r="E22" s="108">
        <f t="shared" si="0"/>
        <v>7285</v>
      </c>
      <c r="F22" s="108">
        <v>3556.03</v>
      </c>
      <c r="G22" s="108">
        <v>0.97</v>
      </c>
      <c r="H22" s="109">
        <f t="shared" si="1"/>
        <v>3728</v>
      </c>
    </row>
    <row r="23" spans="1:11" ht="12.75" customHeight="1" x14ac:dyDescent="0.25">
      <c r="A23" s="18">
        <v>51903</v>
      </c>
      <c r="B23" s="19" t="s">
        <v>24</v>
      </c>
      <c r="C23" s="110">
        <v>71450</v>
      </c>
      <c r="D23" s="110"/>
      <c r="E23" s="108">
        <f t="shared" si="0"/>
        <v>71450</v>
      </c>
      <c r="F23" s="108">
        <v>26617.759999999998</v>
      </c>
      <c r="G23" s="108">
        <v>5907.24</v>
      </c>
      <c r="H23" s="109">
        <f t="shared" si="1"/>
        <v>38925.000000000007</v>
      </c>
    </row>
    <row r="24" spans="1:11" ht="12.75" customHeight="1" x14ac:dyDescent="0.25">
      <c r="A24" s="21"/>
      <c r="B24" s="22" t="s">
        <v>25</v>
      </c>
      <c r="C24" s="111">
        <f t="shared" ref="C24:H24" si="2">SUM(C10:C23)</f>
        <v>7902750</v>
      </c>
      <c r="D24" s="112">
        <f t="shared" si="2"/>
        <v>413883.47000000003</v>
      </c>
      <c r="E24" s="113">
        <f t="shared" si="2"/>
        <v>8316633.4699999997</v>
      </c>
      <c r="F24" s="114">
        <f t="shared" si="2"/>
        <v>2361780.7199999997</v>
      </c>
      <c r="G24" s="115">
        <f t="shared" si="2"/>
        <v>112147.01000000001</v>
      </c>
      <c r="H24" s="116">
        <f t="shared" si="2"/>
        <v>5842705.7400000002</v>
      </c>
    </row>
    <row r="25" spans="1:11" ht="12.75" customHeight="1" x14ac:dyDescent="0.25">
      <c r="A25" s="18">
        <v>54101</v>
      </c>
      <c r="B25" s="19" t="s">
        <v>26</v>
      </c>
      <c r="C25" s="110">
        <v>45470</v>
      </c>
      <c r="D25" s="110">
        <v>1081.25</v>
      </c>
      <c r="E25" s="108">
        <f t="shared" ref="E25:E42" si="3">+C25+D25</f>
        <v>46551.25</v>
      </c>
      <c r="F25" s="108">
        <v>25930.75</v>
      </c>
      <c r="G25" s="108">
        <v>0</v>
      </c>
      <c r="H25" s="109">
        <f t="shared" ref="H25:H43" si="4">+E25-F25-G25</f>
        <v>20620.5</v>
      </c>
    </row>
    <row r="26" spans="1:11" ht="12.75" customHeight="1" x14ac:dyDescent="0.25">
      <c r="A26" s="18">
        <v>54103</v>
      </c>
      <c r="B26" s="19" t="s">
        <v>27</v>
      </c>
      <c r="C26" s="110">
        <v>1200</v>
      </c>
      <c r="D26" s="110">
        <v>-63.8</v>
      </c>
      <c r="E26" s="108">
        <f t="shared" si="3"/>
        <v>1136.2</v>
      </c>
      <c r="F26" s="108">
        <v>0</v>
      </c>
      <c r="G26" s="108">
        <v>0</v>
      </c>
      <c r="H26" s="109">
        <f t="shared" si="4"/>
        <v>1136.2</v>
      </c>
    </row>
    <row r="27" spans="1:11" ht="12.75" customHeight="1" x14ac:dyDescent="0.25">
      <c r="A27" s="18">
        <v>54104</v>
      </c>
      <c r="B27" s="19" t="s">
        <v>28</v>
      </c>
      <c r="C27" s="110">
        <v>55590</v>
      </c>
      <c r="D27" s="110">
        <v>2898.83</v>
      </c>
      <c r="E27" s="108">
        <f t="shared" si="3"/>
        <v>58488.83</v>
      </c>
      <c r="F27" s="108">
        <v>3358.28</v>
      </c>
      <c r="G27" s="108">
        <v>0</v>
      </c>
      <c r="H27" s="109">
        <f t="shared" si="4"/>
        <v>55130.55</v>
      </c>
    </row>
    <row r="28" spans="1:11" ht="12.75" customHeight="1" x14ac:dyDescent="0.25">
      <c r="A28" s="18">
        <v>54105</v>
      </c>
      <c r="B28" s="19" t="s">
        <v>29</v>
      </c>
      <c r="C28" s="110">
        <v>27325</v>
      </c>
      <c r="D28" s="110">
        <v>4093.3</v>
      </c>
      <c r="E28" s="108">
        <f t="shared" si="3"/>
        <v>31418.3</v>
      </c>
      <c r="F28" s="108">
        <v>24190.9</v>
      </c>
      <c r="G28" s="108">
        <v>0</v>
      </c>
      <c r="H28" s="109">
        <f t="shared" si="4"/>
        <v>7227.3999999999978</v>
      </c>
      <c r="K28" s="96"/>
    </row>
    <row r="29" spans="1:11" ht="12.75" customHeight="1" x14ac:dyDescent="0.25">
      <c r="A29" s="18">
        <v>54106</v>
      </c>
      <c r="B29" s="19" t="s">
        <v>30</v>
      </c>
      <c r="C29" s="110">
        <v>225</v>
      </c>
      <c r="D29" s="110">
        <v>112.45</v>
      </c>
      <c r="E29" s="108">
        <f t="shared" si="3"/>
        <v>337.45</v>
      </c>
      <c r="F29" s="108">
        <v>301</v>
      </c>
      <c r="G29" s="108">
        <v>0</v>
      </c>
      <c r="H29" s="109">
        <f t="shared" si="4"/>
        <v>36.449999999999989</v>
      </c>
    </row>
    <row r="30" spans="1:11" ht="12.75" customHeight="1" x14ac:dyDescent="0.25">
      <c r="A30" s="18">
        <v>54107</v>
      </c>
      <c r="B30" s="19" t="s">
        <v>31</v>
      </c>
      <c r="C30" s="110">
        <v>25105</v>
      </c>
      <c r="D30" s="110">
        <v>-2956.1</v>
      </c>
      <c r="E30" s="108">
        <f t="shared" si="3"/>
        <v>22148.9</v>
      </c>
      <c r="F30" s="108">
        <v>9103.94</v>
      </c>
      <c r="G30" s="108">
        <v>0</v>
      </c>
      <c r="H30" s="109">
        <f t="shared" si="4"/>
        <v>13044.960000000001</v>
      </c>
    </row>
    <row r="31" spans="1:11" ht="12.75" customHeight="1" x14ac:dyDescent="0.25">
      <c r="A31" s="18">
        <v>54108</v>
      </c>
      <c r="B31" s="19" t="s">
        <v>32</v>
      </c>
      <c r="C31" s="110">
        <v>17645</v>
      </c>
      <c r="D31" s="110"/>
      <c r="E31" s="108">
        <f t="shared" si="3"/>
        <v>17645</v>
      </c>
      <c r="F31" s="108">
        <v>0</v>
      </c>
      <c r="G31" s="108">
        <v>0</v>
      </c>
      <c r="H31" s="109">
        <f t="shared" si="4"/>
        <v>17645</v>
      </c>
    </row>
    <row r="32" spans="1:11" ht="12.75" customHeight="1" x14ac:dyDescent="0.25">
      <c r="A32" s="18">
        <v>54109</v>
      </c>
      <c r="B32" s="19" t="s">
        <v>33</v>
      </c>
      <c r="C32" s="110">
        <v>7140</v>
      </c>
      <c r="D32" s="110"/>
      <c r="E32" s="108">
        <f t="shared" si="3"/>
        <v>7140</v>
      </c>
      <c r="F32" s="108">
        <v>844.96</v>
      </c>
      <c r="G32" s="108">
        <v>0</v>
      </c>
      <c r="H32" s="109">
        <f t="shared" si="4"/>
        <v>6295.04</v>
      </c>
    </row>
    <row r="33" spans="1:12" ht="12.75" customHeight="1" x14ac:dyDescent="0.25">
      <c r="A33" s="18">
        <v>54110</v>
      </c>
      <c r="B33" s="19" t="s">
        <v>34</v>
      </c>
      <c r="C33" s="110">
        <v>57710</v>
      </c>
      <c r="D33" s="110"/>
      <c r="E33" s="108">
        <f t="shared" si="3"/>
        <v>57710</v>
      </c>
      <c r="F33" s="108">
        <v>57205.5</v>
      </c>
      <c r="G33" s="108">
        <v>0</v>
      </c>
      <c r="H33" s="109">
        <f t="shared" si="4"/>
        <v>504.5</v>
      </c>
    </row>
    <row r="34" spans="1:12" ht="12.75" customHeight="1" x14ac:dyDescent="0.25">
      <c r="A34" s="18">
        <v>54111</v>
      </c>
      <c r="B34" s="19" t="s">
        <v>35</v>
      </c>
      <c r="C34" s="110">
        <v>925</v>
      </c>
      <c r="D34" s="110">
        <v>-24</v>
      </c>
      <c r="E34" s="108">
        <f t="shared" si="3"/>
        <v>901</v>
      </c>
      <c r="F34" s="108">
        <v>113</v>
      </c>
      <c r="G34" s="108">
        <v>0</v>
      </c>
      <c r="H34" s="109">
        <f t="shared" si="4"/>
        <v>788</v>
      </c>
      <c r="L34" s="87"/>
    </row>
    <row r="35" spans="1:12" ht="12.75" customHeight="1" x14ac:dyDescent="0.25">
      <c r="A35" s="18">
        <v>54112</v>
      </c>
      <c r="B35" s="19" t="s">
        <v>36</v>
      </c>
      <c r="C35" s="110">
        <v>2500</v>
      </c>
      <c r="D35" s="110">
        <v>5.4</v>
      </c>
      <c r="E35" s="108">
        <f t="shared" si="3"/>
        <v>2505.4</v>
      </c>
      <c r="F35" s="108">
        <v>5.4</v>
      </c>
      <c r="G35" s="108">
        <v>0</v>
      </c>
      <c r="H35" s="109">
        <f t="shared" si="4"/>
        <v>2500</v>
      </c>
      <c r="L35" s="87"/>
    </row>
    <row r="36" spans="1:12" ht="12.75" customHeight="1" x14ac:dyDescent="0.25">
      <c r="A36" s="18">
        <v>54113</v>
      </c>
      <c r="B36" s="19" t="s">
        <v>37</v>
      </c>
      <c r="C36" s="110">
        <v>1060</v>
      </c>
      <c r="D36" s="110">
        <v>36</v>
      </c>
      <c r="E36" s="108">
        <f t="shared" si="3"/>
        <v>1096</v>
      </c>
      <c r="F36" s="108">
        <v>36</v>
      </c>
      <c r="G36" s="108">
        <v>0</v>
      </c>
      <c r="H36" s="109">
        <f t="shared" si="4"/>
        <v>1060</v>
      </c>
      <c r="L36" s="87"/>
    </row>
    <row r="37" spans="1:12" ht="12.75" customHeight="1" x14ac:dyDescent="0.25">
      <c r="A37" s="18">
        <v>54114</v>
      </c>
      <c r="B37" s="19" t="s">
        <v>38</v>
      </c>
      <c r="C37" s="110">
        <v>7275</v>
      </c>
      <c r="D37" s="110">
        <v>66.8</v>
      </c>
      <c r="E37" s="108">
        <f t="shared" si="3"/>
        <v>7341.8</v>
      </c>
      <c r="F37" s="108">
        <v>5249.47</v>
      </c>
      <c r="G37" s="108">
        <v>0</v>
      </c>
      <c r="H37" s="109">
        <f t="shared" si="4"/>
        <v>2092.33</v>
      </c>
    </row>
    <row r="38" spans="1:12" ht="12.75" customHeight="1" x14ac:dyDescent="0.25">
      <c r="A38" s="18">
        <v>54115</v>
      </c>
      <c r="B38" s="19" t="s">
        <v>39</v>
      </c>
      <c r="C38" s="110">
        <v>4195</v>
      </c>
      <c r="D38" s="110"/>
      <c r="E38" s="108">
        <f t="shared" si="3"/>
        <v>4195</v>
      </c>
      <c r="F38" s="108">
        <v>0</v>
      </c>
      <c r="G38" s="108">
        <v>0</v>
      </c>
      <c r="H38" s="109">
        <f t="shared" si="4"/>
        <v>4195</v>
      </c>
    </row>
    <row r="39" spans="1:12" ht="12.75" customHeight="1" x14ac:dyDescent="0.25">
      <c r="A39" s="18">
        <v>54116</v>
      </c>
      <c r="B39" s="19" t="s">
        <v>40</v>
      </c>
      <c r="C39" s="110">
        <v>800</v>
      </c>
      <c r="D39" s="110"/>
      <c r="E39" s="108">
        <f t="shared" si="3"/>
        <v>800</v>
      </c>
      <c r="F39" s="108">
        <v>90</v>
      </c>
      <c r="G39" s="108">
        <v>0</v>
      </c>
      <c r="H39" s="109">
        <f t="shared" si="4"/>
        <v>710</v>
      </c>
    </row>
    <row r="40" spans="1:12" ht="12.75" customHeight="1" x14ac:dyDescent="0.25">
      <c r="A40" s="18">
        <v>54118</v>
      </c>
      <c r="B40" s="19" t="s">
        <v>41</v>
      </c>
      <c r="C40" s="110">
        <v>2414</v>
      </c>
      <c r="D40" s="110"/>
      <c r="E40" s="108">
        <f t="shared" si="3"/>
        <v>2414</v>
      </c>
      <c r="F40" s="108">
        <v>0</v>
      </c>
      <c r="G40" s="108">
        <v>0</v>
      </c>
      <c r="H40" s="109">
        <f t="shared" si="4"/>
        <v>2414</v>
      </c>
    </row>
    <row r="41" spans="1:12" ht="12.75" customHeight="1" x14ac:dyDescent="0.25">
      <c r="A41" s="18">
        <v>54119</v>
      </c>
      <c r="B41" s="19" t="s">
        <v>42</v>
      </c>
      <c r="C41" s="110">
        <v>2600</v>
      </c>
      <c r="D41" s="110">
        <v>-236.82</v>
      </c>
      <c r="E41" s="108">
        <f t="shared" si="3"/>
        <v>2363.1799999999998</v>
      </c>
      <c r="F41" s="108">
        <v>388.18</v>
      </c>
      <c r="G41" s="108">
        <v>0</v>
      </c>
      <c r="H41" s="109">
        <f t="shared" si="4"/>
        <v>1974.9999999999998</v>
      </c>
    </row>
    <row r="42" spans="1:12" ht="12.75" customHeight="1" x14ac:dyDescent="0.25">
      <c r="A42" s="31">
        <v>54199</v>
      </c>
      <c r="B42" s="32" t="s">
        <v>43</v>
      </c>
      <c r="C42" s="117">
        <v>987925</v>
      </c>
      <c r="D42" s="117">
        <v>-414435.46</v>
      </c>
      <c r="E42" s="108">
        <f t="shared" si="3"/>
        <v>573489.54</v>
      </c>
      <c r="F42" s="108">
        <v>510513</v>
      </c>
      <c r="G42" s="108">
        <v>0</v>
      </c>
      <c r="H42" s="118">
        <f t="shared" si="4"/>
        <v>62976.540000000037</v>
      </c>
    </row>
    <row r="43" spans="1:12" ht="12.75" customHeight="1" x14ac:dyDescent="0.25">
      <c r="A43" s="35"/>
      <c r="B43" s="36" t="s">
        <v>44</v>
      </c>
      <c r="C43" s="119">
        <f t="shared" ref="C43:G43" si="5">SUM(C25:C42)</f>
        <v>1247104</v>
      </c>
      <c r="D43" s="119">
        <f t="shared" si="5"/>
        <v>-409422.15</v>
      </c>
      <c r="E43" s="119">
        <f t="shared" si="5"/>
        <v>837681.85000000009</v>
      </c>
      <c r="F43" s="119">
        <f t="shared" si="5"/>
        <v>637330.38</v>
      </c>
      <c r="G43" s="119">
        <f t="shared" si="5"/>
        <v>0</v>
      </c>
      <c r="H43" s="120">
        <f t="shared" si="4"/>
        <v>200351.47000000009</v>
      </c>
    </row>
    <row r="44" spans="1:12" ht="12.75" customHeight="1" x14ac:dyDescent="0.25">
      <c r="A44" s="39"/>
      <c r="B44" s="12"/>
      <c r="C44" s="121"/>
      <c r="D44" s="121"/>
      <c r="E44" s="121"/>
      <c r="F44" s="121"/>
      <c r="G44" s="121"/>
      <c r="H44" s="121"/>
    </row>
    <row r="45" spans="1:12" ht="12.75" customHeight="1" x14ac:dyDescent="0.25">
      <c r="A45" s="39"/>
      <c r="B45" s="12"/>
      <c r="C45" s="121"/>
      <c r="D45" s="121"/>
      <c r="E45" s="121"/>
      <c r="F45" s="121"/>
      <c r="G45" s="121"/>
      <c r="H45" s="121"/>
    </row>
    <row r="46" spans="1:12" ht="12.75" customHeight="1" x14ac:dyDescent="0.25">
      <c r="A46" s="39"/>
      <c r="B46" s="12"/>
      <c r="C46" s="121"/>
      <c r="D46" s="121"/>
      <c r="E46" s="121"/>
      <c r="F46" s="121"/>
      <c r="G46" s="121"/>
      <c r="H46" s="121"/>
    </row>
    <row r="47" spans="1:12" ht="12.75" customHeight="1" x14ac:dyDescent="0.25">
      <c r="A47" s="5" t="s">
        <v>5</v>
      </c>
      <c r="B47" s="6" t="s">
        <v>6</v>
      </c>
      <c r="C47" s="41" t="s">
        <v>7</v>
      </c>
      <c r="D47" s="7" t="s">
        <v>8</v>
      </c>
      <c r="E47" s="97" t="s">
        <v>45</v>
      </c>
      <c r="F47" s="98" t="s">
        <v>10</v>
      </c>
      <c r="G47" s="44" t="s">
        <v>11</v>
      </c>
      <c r="H47" s="45" t="s">
        <v>12</v>
      </c>
    </row>
    <row r="48" spans="1:12" ht="12.75" customHeight="1" x14ac:dyDescent="0.25">
      <c r="A48" s="46">
        <v>54201</v>
      </c>
      <c r="B48" s="47" t="s">
        <v>46</v>
      </c>
      <c r="C48" s="122">
        <v>197345</v>
      </c>
      <c r="D48" s="122">
        <v>-1325</v>
      </c>
      <c r="E48" s="108">
        <f t="shared" ref="E48:E51" si="6">+C48+D48</f>
        <v>196020</v>
      </c>
      <c r="F48" s="108">
        <v>37402.97</v>
      </c>
      <c r="G48" s="108">
        <v>0</v>
      </c>
      <c r="H48" s="123">
        <f t="shared" ref="H48:H85" si="7">+E48-F48-G48</f>
        <v>158617.03</v>
      </c>
    </row>
    <row r="49" spans="1:8" ht="12.75" customHeight="1" x14ac:dyDescent="0.25">
      <c r="A49" s="18">
        <v>54202</v>
      </c>
      <c r="B49" s="19" t="s">
        <v>47</v>
      </c>
      <c r="C49" s="110">
        <v>42600</v>
      </c>
      <c r="D49" s="110">
        <v>0</v>
      </c>
      <c r="E49" s="108">
        <f t="shared" si="6"/>
        <v>42600</v>
      </c>
      <c r="F49" s="108">
        <v>4362.8100000000004</v>
      </c>
      <c r="G49" s="108">
        <v>0</v>
      </c>
      <c r="H49" s="109">
        <f t="shared" si="7"/>
        <v>38237.19</v>
      </c>
    </row>
    <row r="50" spans="1:8" ht="12.75" customHeight="1" x14ac:dyDescent="0.25">
      <c r="A50" s="31">
        <v>54203</v>
      </c>
      <c r="B50" s="32" t="s">
        <v>48</v>
      </c>
      <c r="C50" s="117">
        <v>146650</v>
      </c>
      <c r="D50" s="117">
        <v>1706.64</v>
      </c>
      <c r="E50" s="108">
        <f t="shared" si="6"/>
        <v>148356.64000000001</v>
      </c>
      <c r="F50" s="108">
        <v>69469.539999999994</v>
      </c>
      <c r="G50" s="108">
        <v>0</v>
      </c>
      <c r="H50" s="118">
        <f t="shared" si="7"/>
        <v>78887.10000000002</v>
      </c>
    </row>
    <row r="51" spans="1:8" ht="12.75" customHeight="1" x14ac:dyDescent="0.25">
      <c r="A51" s="18">
        <v>54204</v>
      </c>
      <c r="B51" s="19" t="s">
        <v>49</v>
      </c>
      <c r="C51" s="110">
        <v>1200</v>
      </c>
      <c r="D51" s="110">
        <v>0</v>
      </c>
      <c r="E51" s="108">
        <f t="shared" si="6"/>
        <v>1200</v>
      </c>
      <c r="F51" s="108">
        <v>0</v>
      </c>
      <c r="G51" s="108">
        <v>0</v>
      </c>
      <c r="H51" s="124">
        <f t="shared" si="7"/>
        <v>1200</v>
      </c>
    </row>
    <row r="52" spans="1:8" ht="12.75" customHeight="1" x14ac:dyDescent="0.25">
      <c r="A52" s="18"/>
      <c r="B52" s="22" t="s">
        <v>44</v>
      </c>
      <c r="C52" s="112">
        <f t="shared" ref="C52:G52" si="8">SUM(C48:C51)</f>
        <v>387795</v>
      </c>
      <c r="D52" s="112">
        <f t="shared" si="8"/>
        <v>381.6400000000001</v>
      </c>
      <c r="E52" s="112">
        <f t="shared" si="8"/>
        <v>388176.64000000001</v>
      </c>
      <c r="F52" s="112">
        <f t="shared" si="8"/>
        <v>111235.31999999999</v>
      </c>
      <c r="G52" s="112">
        <f t="shared" si="8"/>
        <v>0</v>
      </c>
      <c r="H52" s="125">
        <f t="shared" si="7"/>
        <v>276941.32</v>
      </c>
    </row>
    <row r="53" spans="1:8" ht="12.75" customHeight="1" x14ac:dyDescent="0.25">
      <c r="A53" s="18">
        <v>54301</v>
      </c>
      <c r="B53" s="19" t="s">
        <v>50</v>
      </c>
      <c r="C53" s="110">
        <v>32600</v>
      </c>
      <c r="D53" s="110">
        <v>0</v>
      </c>
      <c r="E53" s="108">
        <f t="shared" ref="E53:E64" si="9">+C53+D53</f>
        <v>32600</v>
      </c>
      <c r="F53" s="108">
        <v>22518.65</v>
      </c>
      <c r="G53" s="108">
        <v>0</v>
      </c>
      <c r="H53" s="124">
        <f t="shared" si="7"/>
        <v>10081.349999999999</v>
      </c>
    </row>
    <row r="54" spans="1:8" ht="12.75" customHeight="1" x14ac:dyDescent="0.25">
      <c r="A54" s="13">
        <v>54302</v>
      </c>
      <c r="B54" s="14" t="s">
        <v>51</v>
      </c>
      <c r="C54" s="108">
        <v>63000</v>
      </c>
      <c r="D54" s="108">
        <v>0</v>
      </c>
      <c r="E54" s="108">
        <f t="shared" si="9"/>
        <v>63000</v>
      </c>
      <c r="F54" s="108">
        <v>43885.68</v>
      </c>
      <c r="G54" s="108">
        <v>0</v>
      </c>
      <c r="H54" s="109">
        <f t="shared" si="7"/>
        <v>19114.32</v>
      </c>
    </row>
    <row r="55" spans="1:8" ht="12.75" customHeight="1" x14ac:dyDescent="0.25">
      <c r="A55" s="18">
        <v>54304</v>
      </c>
      <c r="B55" s="19" t="s">
        <v>52</v>
      </c>
      <c r="C55" s="110">
        <v>4500</v>
      </c>
      <c r="D55" s="110">
        <v>0</v>
      </c>
      <c r="E55" s="108">
        <f t="shared" si="9"/>
        <v>4500</v>
      </c>
      <c r="F55" s="108">
        <v>0</v>
      </c>
      <c r="G55" s="108">
        <v>0</v>
      </c>
      <c r="H55" s="124">
        <f t="shared" si="7"/>
        <v>4500</v>
      </c>
    </row>
    <row r="56" spans="1:8" ht="12.75" customHeight="1" x14ac:dyDescent="0.25">
      <c r="A56" s="18">
        <v>54305</v>
      </c>
      <c r="B56" s="19" t="s">
        <v>53</v>
      </c>
      <c r="C56" s="110">
        <v>44600</v>
      </c>
      <c r="D56" s="110">
        <v>-4655.05</v>
      </c>
      <c r="E56" s="108">
        <f t="shared" si="9"/>
        <v>39944.949999999997</v>
      </c>
      <c r="F56" s="108">
        <v>0</v>
      </c>
      <c r="G56" s="108">
        <v>0</v>
      </c>
      <c r="H56" s="124">
        <f t="shared" si="7"/>
        <v>39944.949999999997</v>
      </c>
    </row>
    <row r="57" spans="1:8" ht="12.75" customHeight="1" x14ac:dyDescent="0.25">
      <c r="A57" s="18">
        <v>54306</v>
      </c>
      <c r="B57" s="19" t="s">
        <v>54</v>
      </c>
      <c r="C57" s="110">
        <v>4300</v>
      </c>
      <c r="D57" s="110">
        <v>70</v>
      </c>
      <c r="E57" s="108">
        <f t="shared" si="9"/>
        <v>4370</v>
      </c>
      <c r="F57" s="108">
        <v>4320</v>
      </c>
      <c r="G57" s="108">
        <v>0</v>
      </c>
      <c r="H57" s="124">
        <f t="shared" si="7"/>
        <v>50</v>
      </c>
    </row>
    <row r="58" spans="1:8" ht="12.75" customHeight="1" x14ac:dyDescent="0.25">
      <c r="A58" s="18">
        <v>54307</v>
      </c>
      <c r="B58" s="19" t="s">
        <v>55</v>
      </c>
      <c r="C58" s="110">
        <v>6500</v>
      </c>
      <c r="D58" s="110">
        <v>420</v>
      </c>
      <c r="E58" s="108">
        <f t="shared" si="9"/>
        <v>6920</v>
      </c>
      <c r="F58" s="108">
        <v>6450</v>
      </c>
      <c r="G58" s="108">
        <v>0</v>
      </c>
      <c r="H58" s="124">
        <f t="shared" si="7"/>
        <v>470</v>
      </c>
    </row>
    <row r="59" spans="1:8" ht="12.75" customHeight="1" x14ac:dyDescent="0.25">
      <c r="A59" s="18">
        <v>54308</v>
      </c>
      <c r="B59" s="19" t="s">
        <v>56</v>
      </c>
      <c r="C59" s="110">
        <v>500</v>
      </c>
      <c r="D59" s="110">
        <v>0</v>
      </c>
      <c r="E59" s="108">
        <f t="shared" si="9"/>
        <v>500</v>
      </c>
      <c r="F59" s="108">
        <v>0</v>
      </c>
      <c r="G59" s="108"/>
      <c r="H59" s="124">
        <f t="shared" si="7"/>
        <v>500</v>
      </c>
    </row>
    <row r="60" spans="1:8" ht="12.75" customHeight="1" x14ac:dyDescent="0.25">
      <c r="A60" s="18">
        <v>54313</v>
      </c>
      <c r="B60" s="19" t="s">
        <v>57</v>
      </c>
      <c r="C60" s="110">
        <v>37130</v>
      </c>
      <c r="D60" s="110">
        <v>-636</v>
      </c>
      <c r="E60" s="108">
        <f t="shared" si="9"/>
        <v>36494</v>
      </c>
      <c r="F60" s="108">
        <v>2200</v>
      </c>
      <c r="G60" s="108">
        <v>0</v>
      </c>
      <c r="H60" s="124">
        <f t="shared" si="7"/>
        <v>34294</v>
      </c>
    </row>
    <row r="61" spans="1:8" ht="12.75" customHeight="1" x14ac:dyDescent="0.25">
      <c r="A61" s="18">
        <v>54314</v>
      </c>
      <c r="B61" s="19" t="s">
        <v>58</v>
      </c>
      <c r="C61" s="110">
        <v>35810</v>
      </c>
      <c r="D61" s="110">
        <v>-586.15</v>
      </c>
      <c r="E61" s="108">
        <f t="shared" si="9"/>
        <v>35223.85</v>
      </c>
      <c r="F61" s="108">
        <v>728.25</v>
      </c>
      <c r="G61" s="108">
        <v>0</v>
      </c>
      <c r="H61" s="124">
        <f t="shared" si="7"/>
        <v>34495.599999999999</v>
      </c>
    </row>
    <row r="62" spans="1:8" ht="12.75" customHeight="1" x14ac:dyDescent="0.25">
      <c r="A62" s="18">
        <v>54316</v>
      </c>
      <c r="B62" s="19" t="s">
        <v>59</v>
      </c>
      <c r="C62" s="110">
        <v>25000</v>
      </c>
      <c r="D62" s="110">
        <v>0</v>
      </c>
      <c r="E62" s="108">
        <f t="shared" si="9"/>
        <v>25000</v>
      </c>
      <c r="F62" s="108">
        <v>8188.75</v>
      </c>
      <c r="G62" s="108">
        <v>0</v>
      </c>
      <c r="H62" s="124">
        <f t="shared" si="7"/>
        <v>16811.25</v>
      </c>
    </row>
    <row r="63" spans="1:8" ht="12.75" customHeight="1" x14ac:dyDescent="0.25">
      <c r="A63" s="18">
        <v>54317</v>
      </c>
      <c r="B63" s="19" t="s">
        <v>60</v>
      </c>
      <c r="C63" s="110">
        <v>598270</v>
      </c>
      <c r="D63" s="110">
        <v>1600</v>
      </c>
      <c r="E63" s="108">
        <f t="shared" si="9"/>
        <v>599870</v>
      </c>
      <c r="F63" s="108">
        <v>585064.92000000004</v>
      </c>
      <c r="G63" s="108">
        <v>0</v>
      </c>
      <c r="H63" s="124">
        <f t="shared" si="7"/>
        <v>14805.079999999958</v>
      </c>
    </row>
    <row r="64" spans="1:8" ht="12.75" customHeight="1" x14ac:dyDescent="0.25">
      <c r="A64" s="18">
        <v>54399</v>
      </c>
      <c r="B64" s="19" t="s">
        <v>61</v>
      </c>
      <c r="C64" s="110">
        <v>44460</v>
      </c>
      <c r="D64" s="110">
        <v>8546.86</v>
      </c>
      <c r="E64" s="108">
        <f t="shared" si="9"/>
        <v>53006.86</v>
      </c>
      <c r="F64" s="108">
        <v>43875.58</v>
      </c>
      <c r="G64" s="108">
        <v>0</v>
      </c>
      <c r="H64" s="124">
        <f t="shared" si="7"/>
        <v>9131.2799999999988</v>
      </c>
    </row>
    <row r="65" spans="1:9" ht="12.75" customHeight="1" x14ac:dyDescent="0.25">
      <c r="A65" s="18"/>
      <c r="B65" s="22" t="s">
        <v>44</v>
      </c>
      <c r="C65" s="112">
        <f t="shared" ref="C65:G65" si="10">SUM(C53:C64)</f>
        <v>896670</v>
      </c>
      <c r="D65" s="112">
        <f t="shared" si="10"/>
        <v>4759.6600000000008</v>
      </c>
      <c r="E65" s="112">
        <f t="shared" si="10"/>
        <v>901429.66</v>
      </c>
      <c r="F65" s="112">
        <f t="shared" si="10"/>
        <v>717231.83</v>
      </c>
      <c r="G65" s="112">
        <f t="shared" si="10"/>
        <v>0</v>
      </c>
      <c r="H65" s="125">
        <f t="shared" si="7"/>
        <v>184197.83000000007</v>
      </c>
    </row>
    <row r="66" spans="1:9" ht="12.75" customHeight="1" x14ac:dyDescent="0.25">
      <c r="A66" s="18">
        <v>54402</v>
      </c>
      <c r="B66" s="19" t="s">
        <v>62</v>
      </c>
      <c r="C66" s="110">
        <v>11035</v>
      </c>
      <c r="D66" s="110">
        <v>597.4</v>
      </c>
      <c r="E66" s="108">
        <f t="shared" ref="E66:E68" si="11">+C66+D66</f>
        <v>11632.4</v>
      </c>
      <c r="F66" s="108">
        <v>3632.4</v>
      </c>
      <c r="G66" s="110">
        <v>0</v>
      </c>
      <c r="H66" s="124">
        <f t="shared" si="7"/>
        <v>8000</v>
      </c>
    </row>
    <row r="67" spans="1:9" ht="12.75" customHeight="1" x14ac:dyDescent="0.25">
      <c r="A67" s="18">
        <v>54403</v>
      </c>
      <c r="B67" s="19" t="s">
        <v>63</v>
      </c>
      <c r="C67" s="110">
        <v>11460</v>
      </c>
      <c r="D67" s="110">
        <v>51</v>
      </c>
      <c r="E67" s="108">
        <f t="shared" si="11"/>
        <v>11511</v>
      </c>
      <c r="F67" s="108">
        <v>1574</v>
      </c>
      <c r="G67" s="108">
        <v>0</v>
      </c>
      <c r="H67" s="124">
        <f t="shared" si="7"/>
        <v>9937</v>
      </c>
    </row>
    <row r="68" spans="1:9" ht="12.75" customHeight="1" x14ac:dyDescent="0.25">
      <c r="A68" s="18">
        <v>54404</v>
      </c>
      <c r="B68" s="19" t="s">
        <v>64</v>
      </c>
      <c r="C68" s="110">
        <v>20000</v>
      </c>
      <c r="D68" s="110">
        <v>1325</v>
      </c>
      <c r="E68" s="108">
        <f t="shared" si="11"/>
        <v>21325</v>
      </c>
      <c r="F68" s="108">
        <v>6325</v>
      </c>
      <c r="G68" s="108">
        <v>0</v>
      </c>
      <c r="H68" s="124">
        <f t="shared" si="7"/>
        <v>15000</v>
      </c>
    </row>
    <row r="69" spans="1:9" ht="12.75" customHeight="1" x14ac:dyDescent="0.25">
      <c r="A69" s="18"/>
      <c r="B69" s="22" t="s">
        <v>44</v>
      </c>
      <c r="C69" s="112">
        <f t="shared" ref="C69:G69" si="12">SUM(C66:C68)</f>
        <v>42495</v>
      </c>
      <c r="D69" s="112">
        <f t="shared" si="12"/>
        <v>1973.4</v>
      </c>
      <c r="E69" s="112">
        <f t="shared" si="12"/>
        <v>44468.4</v>
      </c>
      <c r="F69" s="112">
        <f t="shared" si="12"/>
        <v>11531.4</v>
      </c>
      <c r="G69" s="112">
        <f t="shared" si="12"/>
        <v>0</v>
      </c>
      <c r="H69" s="125">
        <f t="shared" si="7"/>
        <v>32937</v>
      </c>
    </row>
    <row r="70" spans="1:9" ht="12.75" customHeight="1" x14ac:dyDescent="0.25">
      <c r="A70" s="18">
        <v>54505</v>
      </c>
      <c r="B70" s="19" t="s">
        <v>65</v>
      </c>
      <c r="C70" s="110">
        <v>7000</v>
      </c>
      <c r="D70" s="110">
        <v>75</v>
      </c>
      <c r="E70" s="108">
        <f t="shared" ref="E70:E71" si="13">+C70+D70</f>
        <v>7075</v>
      </c>
      <c r="F70" s="108">
        <v>75</v>
      </c>
      <c r="G70" s="108">
        <v>0</v>
      </c>
      <c r="H70" s="124">
        <f t="shared" si="7"/>
        <v>7000</v>
      </c>
    </row>
    <row r="71" spans="1:9" ht="12.75" customHeight="1" x14ac:dyDescent="0.25">
      <c r="A71" s="18">
        <v>54599</v>
      </c>
      <c r="B71" s="19" t="s">
        <v>66</v>
      </c>
      <c r="C71" s="110">
        <v>78800</v>
      </c>
      <c r="D71" s="110">
        <v>-12680.29</v>
      </c>
      <c r="E71" s="108">
        <f t="shared" si="13"/>
        <v>66119.709999999992</v>
      </c>
      <c r="F71" s="108">
        <v>0</v>
      </c>
      <c r="G71" s="108">
        <v>0</v>
      </c>
      <c r="H71" s="124">
        <f t="shared" si="7"/>
        <v>66119.709999999992</v>
      </c>
    </row>
    <row r="72" spans="1:9" ht="12.75" customHeight="1" x14ac:dyDescent="0.25">
      <c r="A72" s="18"/>
      <c r="B72" s="22" t="s">
        <v>44</v>
      </c>
      <c r="C72" s="112">
        <f t="shared" ref="C72:G72" si="14">SUM(C70:C71)</f>
        <v>85800</v>
      </c>
      <c r="D72" s="112">
        <f t="shared" si="14"/>
        <v>-12605.29</v>
      </c>
      <c r="E72" s="112">
        <f t="shared" si="14"/>
        <v>73194.709999999992</v>
      </c>
      <c r="F72" s="112">
        <f t="shared" si="14"/>
        <v>75</v>
      </c>
      <c r="G72" s="112">
        <f t="shared" si="14"/>
        <v>0</v>
      </c>
      <c r="H72" s="124">
        <f t="shared" si="7"/>
        <v>73119.709999999992</v>
      </c>
    </row>
    <row r="73" spans="1:9" ht="12.75" customHeight="1" x14ac:dyDescent="0.25">
      <c r="A73" s="52"/>
      <c r="B73" s="22" t="s">
        <v>25</v>
      </c>
      <c r="C73" s="112">
        <f t="shared" ref="C73:G73" si="15">+C72+C69+C65+C52+C43</f>
        <v>2659864</v>
      </c>
      <c r="D73" s="112">
        <f t="shared" si="15"/>
        <v>-414912.74000000005</v>
      </c>
      <c r="E73" s="113">
        <f t="shared" si="15"/>
        <v>2244951.2600000002</v>
      </c>
      <c r="F73" s="114">
        <f t="shared" si="15"/>
        <v>1477403.93</v>
      </c>
      <c r="G73" s="126">
        <f t="shared" si="15"/>
        <v>0</v>
      </c>
      <c r="H73" s="127">
        <f t="shared" si="7"/>
        <v>767547.33000000031</v>
      </c>
    </row>
    <row r="74" spans="1:9" ht="12.75" customHeight="1" x14ac:dyDescent="0.25">
      <c r="A74" s="18">
        <v>55599</v>
      </c>
      <c r="B74" s="19" t="s">
        <v>67</v>
      </c>
      <c r="C74" s="110">
        <v>4710</v>
      </c>
      <c r="D74" s="110">
        <v>0</v>
      </c>
      <c r="E74" s="108">
        <f>+C74+D74</f>
        <v>4710</v>
      </c>
      <c r="F74" s="108">
        <v>2992.72</v>
      </c>
      <c r="G74" s="108">
        <v>0</v>
      </c>
      <c r="H74" s="124">
        <f t="shared" si="7"/>
        <v>1717.2800000000002</v>
      </c>
    </row>
    <row r="75" spans="1:9" ht="12.75" customHeight="1" x14ac:dyDescent="0.25">
      <c r="A75" s="18"/>
      <c r="B75" s="22" t="s">
        <v>44</v>
      </c>
      <c r="C75" s="112">
        <f t="shared" ref="C75:G75" si="16">SUM(C74)</f>
        <v>4710</v>
      </c>
      <c r="D75" s="112">
        <f t="shared" si="16"/>
        <v>0</v>
      </c>
      <c r="E75" s="112">
        <f t="shared" si="16"/>
        <v>4710</v>
      </c>
      <c r="F75" s="112">
        <f t="shared" si="16"/>
        <v>2992.72</v>
      </c>
      <c r="G75" s="112">
        <f t="shared" si="16"/>
        <v>0</v>
      </c>
      <c r="H75" s="124">
        <f t="shared" si="7"/>
        <v>1717.2800000000002</v>
      </c>
    </row>
    <row r="76" spans="1:9" ht="12.75" customHeight="1" x14ac:dyDescent="0.25">
      <c r="A76" s="18">
        <v>55601</v>
      </c>
      <c r="B76" s="19" t="s">
        <v>68</v>
      </c>
      <c r="C76" s="110">
        <v>48000</v>
      </c>
      <c r="D76" s="110">
        <v>-11975.72</v>
      </c>
      <c r="E76" s="108">
        <f t="shared" ref="E76:E78" si="17">+C76+D76</f>
        <v>36024.28</v>
      </c>
      <c r="F76" s="108">
        <v>36024.28</v>
      </c>
      <c r="G76" s="108">
        <v>0</v>
      </c>
      <c r="H76" s="124">
        <f t="shared" si="7"/>
        <v>0</v>
      </c>
    </row>
    <row r="77" spans="1:9" ht="12.75" customHeight="1" x14ac:dyDescent="0.25">
      <c r="A77" s="18">
        <v>55602</v>
      </c>
      <c r="B77" s="19" t="s">
        <v>69</v>
      </c>
      <c r="C77" s="110">
        <v>26000</v>
      </c>
      <c r="D77" s="110">
        <v>13004.99</v>
      </c>
      <c r="E77" s="108">
        <f t="shared" si="17"/>
        <v>39004.99</v>
      </c>
      <c r="F77" s="108">
        <v>39004.99</v>
      </c>
      <c r="G77" s="108">
        <v>0</v>
      </c>
      <c r="H77" s="124">
        <f t="shared" si="7"/>
        <v>0</v>
      </c>
    </row>
    <row r="78" spans="1:9" ht="12.75" customHeight="1" x14ac:dyDescent="0.25">
      <c r="A78" s="18">
        <v>55603</v>
      </c>
      <c r="B78" s="19" t="s">
        <v>70</v>
      </c>
      <c r="C78" s="110">
        <v>25</v>
      </c>
      <c r="D78" s="110">
        <v>0</v>
      </c>
      <c r="E78" s="108">
        <f t="shared" si="17"/>
        <v>25</v>
      </c>
      <c r="F78" s="108">
        <v>25</v>
      </c>
      <c r="G78" s="110">
        <v>0</v>
      </c>
      <c r="H78" s="124">
        <f t="shared" si="7"/>
        <v>0</v>
      </c>
    </row>
    <row r="79" spans="1:9" ht="12.75" customHeight="1" x14ac:dyDescent="0.25">
      <c r="A79" s="18"/>
      <c r="B79" s="22" t="s">
        <v>44</v>
      </c>
      <c r="C79" s="112">
        <f>SUM(C76:C78)</f>
        <v>74025</v>
      </c>
      <c r="D79" s="112">
        <f>SUM(D76:D77)</f>
        <v>1029.2700000000004</v>
      </c>
      <c r="E79" s="112">
        <f t="shared" ref="E79:G79" si="18">SUM(E76:E78)</f>
        <v>75054.26999999999</v>
      </c>
      <c r="F79" s="112">
        <f t="shared" si="18"/>
        <v>75054.26999999999</v>
      </c>
      <c r="G79" s="112">
        <f t="shared" si="18"/>
        <v>0</v>
      </c>
      <c r="H79" s="124">
        <f t="shared" si="7"/>
        <v>0</v>
      </c>
      <c r="I79" s="88"/>
    </row>
    <row r="80" spans="1:9" ht="12.75" customHeight="1" x14ac:dyDescent="0.25">
      <c r="A80" s="52"/>
      <c r="B80" s="22" t="s">
        <v>25</v>
      </c>
      <c r="C80" s="112">
        <f>+C79+C75</f>
        <v>78735</v>
      </c>
      <c r="D80" s="112">
        <f>+D75+D79</f>
        <v>1029.2700000000004</v>
      </c>
      <c r="E80" s="113">
        <f t="shared" ref="E80:F80" si="19">+E79+E75</f>
        <v>79764.26999999999</v>
      </c>
      <c r="F80" s="114">
        <f t="shared" si="19"/>
        <v>78046.989999999991</v>
      </c>
      <c r="G80" s="126">
        <f>+G75+G79</f>
        <v>0</v>
      </c>
      <c r="H80" s="127">
        <f t="shared" si="7"/>
        <v>1717.2799999999988</v>
      </c>
      <c r="I80" s="88"/>
    </row>
    <row r="81" spans="1:12" ht="12.75" customHeight="1" x14ac:dyDescent="0.25">
      <c r="A81" s="18">
        <v>56303</v>
      </c>
      <c r="B81" s="19" t="s">
        <v>71</v>
      </c>
      <c r="C81" s="110">
        <v>4000</v>
      </c>
      <c r="D81" s="110">
        <v>0</v>
      </c>
      <c r="E81" s="108">
        <f t="shared" ref="E81:E82" si="20">+C81+D81</f>
        <v>4000</v>
      </c>
      <c r="F81" s="108"/>
      <c r="G81" s="110">
        <v>0</v>
      </c>
      <c r="H81" s="124">
        <f t="shared" si="7"/>
        <v>4000</v>
      </c>
      <c r="I81" s="88"/>
      <c r="J81" s="99"/>
      <c r="K81" s="99"/>
      <c r="L81" s="99"/>
    </row>
    <row r="82" spans="1:12" ht="12.75" customHeight="1" x14ac:dyDescent="0.25">
      <c r="A82" s="18">
        <v>56304</v>
      </c>
      <c r="B82" s="19" t="s">
        <v>72</v>
      </c>
      <c r="C82" s="110">
        <v>0</v>
      </c>
      <c r="D82" s="110">
        <v>0</v>
      </c>
      <c r="E82" s="108">
        <f t="shared" si="20"/>
        <v>0</v>
      </c>
      <c r="F82" s="108">
        <v>0</v>
      </c>
      <c r="G82" s="110">
        <v>0</v>
      </c>
      <c r="H82" s="124">
        <f t="shared" si="7"/>
        <v>0</v>
      </c>
      <c r="I82" s="88"/>
      <c r="J82" s="99"/>
      <c r="K82" s="99"/>
      <c r="L82" s="99"/>
    </row>
    <row r="83" spans="1:12" ht="12.75" customHeight="1" x14ac:dyDescent="0.25">
      <c r="A83" s="18"/>
      <c r="B83" s="22" t="s">
        <v>44</v>
      </c>
      <c r="C83" s="112">
        <f>C82+C81</f>
        <v>4000</v>
      </c>
      <c r="D83" s="112">
        <f t="shared" ref="D83:F83" si="21">SUM(D81:D82)</f>
        <v>0</v>
      </c>
      <c r="E83" s="112">
        <f t="shared" si="21"/>
        <v>4000</v>
      </c>
      <c r="F83" s="112">
        <f t="shared" si="21"/>
        <v>0</v>
      </c>
      <c r="G83" s="112">
        <f>SUM(G81)</f>
        <v>0</v>
      </c>
      <c r="H83" s="125">
        <f t="shared" si="7"/>
        <v>4000</v>
      </c>
      <c r="I83" s="88"/>
      <c r="J83" s="99"/>
      <c r="K83" s="99"/>
      <c r="L83" s="99"/>
    </row>
    <row r="84" spans="1:12" ht="12.75" customHeight="1" x14ac:dyDescent="0.25">
      <c r="A84" s="18"/>
      <c r="B84" s="19" t="s">
        <v>73</v>
      </c>
      <c r="C84" s="110">
        <v>5500</v>
      </c>
      <c r="D84" s="110">
        <v>0</v>
      </c>
      <c r="E84" s="108">
        <f>+C84+D84</f>
        <v>5500</v>
      </c>
      <c r="F84" s="108">
        <v>5242.17</v>
      </c>
      <c r="G84" s="110">
        <v>0</v>
      </c>
      <c r="H84" s="124">
        <f t="shared" si="7"/>
        <v>257.82999999999993</v>
      </c>
      <c r="I84" s="88"/>
      <c r="J84" s="99"/>
      <c r="K84" s="99"/>
      <c r="L84" s="99"/>
    </row>
    <row r="85" spans="1:12" ht="12.75" customHeight="1" x14ac:dyDescent="0.25">
      <c r="A85" s="31"/>
      <c r="B85" s="56" t="s">
        <v>44</v>
      </c>
      <c r="C85" s="128">
        <f t="shared" ref="C85:G85" si="22">SUM(C84)</f>
        <v>5500</v>
      </c>
      <c r="D85" s="128">
        <f t="shared" si="22"/>
        <v>0</v>
      </c>
      <c r="E85" s="128">
        <f t="shared" si="22"/>
        <v>5500</v>
      </c>
      <c r="F85" s="128">
        <f t="shared" si="22"/>
        <v>5242.17</v>
      </c>
      <c r="G85" s="128">
        <f t="shared" si="22"/>
        <v>0</v>
      </c>
      <c r="H85" s="129">
        <f t="shared" si="7"/>
        <v>257.82999999999993</v>
      </c>
      <c r="I85" s="88"/>
      <c r="J85" s="99"/>
      <c r="K85" s="99"/>
      <c r="L85" s="99"/>
    </row>
    <row r="86" spans="1:12" ht="12.75" customHeight="1" x14ac:dyDescent="0.25">
      <c r="A86" s="59"/>
      <c r="B86" s="60" t="s">
        <v>25</v>
      </c>
      <c r="C86" s="130">
        <f t="shared" ref="C86:H86" si="23">+C83+C85</f>
        <v>9500</v>
      </c>
      <c r="D86" s="130">
        <f t="shared" si="23"/>
        <v>0</v>
      </c>
      <c r="E86" s="131">
        <f t="shared" si="23"/>
        <v>9500</v>
      </c>
      <c r="F86" s="132">
        <f t="shared" si="23"/>
        <v>5242.17</v>
      </c>
      <c r="G86" s="133">
        <f t="shared" si="23"/>
        <v>0</v>
      </c>
      <c r="H86" s="134">
        <f t="shared" si="23"/>
        <v>4257.83</v>
      </c>
      <c r="I86" s="88"/>
      <c r="J86" s="99"/>
      <c r="K86" s="99"/>
      <c r="L86" s="99"/>
    </row>
    <row r="87" spans="1:12" ht="12.75" customHeight="1" x14ac:dyDescent="0.25">
      <c r="A87" s="12"/>
      <c r="B87" s="12"/>
      <c r="C87" s="121"/>
      <c r="D87" s="121"/>
      <c r="E87" s="121"/>
      <c r="F87" s="121"/>
      <c r="G87" s="121"/>
      <c r="H87" s="121"/>
      <c r="I87" s="88"/>
      <c r="J87" s="99"/>
      <c r="K87" s="99"/>
      <c r="L87" s="99"/>
    </row>
    <row r="88" spans="1:12" ht="12.75" customHeight="1" x14ac:dyDescent="0.25">
      <c r="A88" s="12"/>
      <c r="B88" s="12"/>
      <c r="C88" s="121"/>
      <c r="D88" s="121"/>
      <c r="E88" s="121"/>
      <c r="F88" s="121"/>
      <c r="G88" s="121"/>
      <c r="H88" s="121"/>
      <c r="I88" s="88"/>
      <c r="J88" s="99"/>
      <c r="K88" s="99"/>
      <c r="L88" s="99"/>
    </row>
    <row r="89" spans="1:12" ht="12.75" customHeight="1" x14ac:dyDescent="0.25">
      <c r="A89" s="12"/>
      <c r="B89" s="12"/>
      <c r="C89" s="121"/>
      <c r="D89" s="121"/>
      <c r="E89" s="121"/>
      <c r="F89" s="121"/>
      <c r="G89" s="121"/>
      <c r="H89" s="121"/>
      <c r="I89" s="88"/>
      <c r="J89" s="99"/>
      <c r="K89" s="99"/>
      <c r="L89" s="99"/>
    </row>
    <row r="90" spans="1:12" ht="12.75" customHeight="1" x14ac:dyDescent="0.25">
      <c r="A90" s="12"/>
      <c r="B90" s="12"/>
      <c r="C90" s="121"/>
      <c r="D90" s="121"/>
      <c r="E90" s="121"/>
      <c r="F90" s="121"/>
      <c r="G90" s="121"/>
      <c r="H90" s="121"/>
      <c r="I90" s="88"/>
      <c r="J90" s="99"/>
      <c r="K90" s="99"/>
      <c r="L90" s="99"/>
    </row>
    <row r="91" spans="1:12" ht="12.75" customHeight="1" x14ac:dyDescent="0.25">
      <c r="A91" s="5" t="s">
        <v>5</v>
      </c>
      <c r="B91" s="6" t="s">
        <v>6</v>
      </c>
      <c r="C91" s="41" t="s">
        <v>7</v>
      </c>
      <c r="D91" s="7" t="s">
        <v>8</v>
      </c>
      <c r="E91" s="97" t="s">
        <v>45</v>
      </c>
      <c r="F91" s="98" t="s">
        <v>10</v>
      </c>
      <c r="G91" s="44" t="s">
        <v>11</v>
      </c>
      <c r="H91" s="45" t="s">
        <v>12</v>
      </c>
      <c r="I91" s="88"/>
      <c r="J91" s="99"/>
      <c r="K91" s="99"/>
      <c r="L91" s="99"/>
    </row>
    <row r="92" spans="1:12" ht="12.75" customHeight="1" x14ac:dyDescent="0.25">
      <c r="A92" s="46">
        <v>61101</v>
      </c>
      <c r="B92" s="47" t="s">
        <v>74</v>
      </c>
      <c r="C92" s="122">
        <v>3060</v>
      </c>
      <c r="D92" s="122">
        <v>-125</v>
      </c>
      <c r="E92" s="122">
        <f t="shared" ref="E92:E97" si="24">+C92+D92</f>
        <v>2935</v>
      </c>
      <c r="F92" s="122">
        <v>0</v>
      </c>
      <c r="G92" s="122">
        <v>0</v>
      </c>
      <c r="H92" s="123">
        <f t="shared" ref="H92:H96" si="25">+E92-F92-G92</f>
        <v>2935</v>
      </c>
      <c r="I92" s="102"/>
      <c r="J92" s="103"/>
      <c r="K92" s="103"/>
      <c r="L92" s="103"/>
    </row>
    <row r="93" spans="1:12" ht="12.75" customHeight="1" x14ac:dyDescent="0.25">
      <c r="A93" s="18">
        <v>61102</v>
      </c>
      <c r="B93" s="19" t="s">
        <v>75</v>
      </c>
      <c r="C93" s="110">
        <v>6760</v>
      </c>
      <c r="D93" s="110">
        <v>0</v>
      </c>
      <c r="E93" s="108">
        <f t="shared" si="24"/>
        <v>6760</v>
      </c>
      <c r="F93" s="108">
        <v>0</v>
      </c>
      <c r="G93" s="110">
        <v>0</v>
      </c>
      <c r="H93" s="124">
        <f t="shared" si="25"/>
        <v>6760</v>
      </c>
      <c r="I93" s="102"/>
      <c r="J93" s="103"/>
      <c r="K93" s="103"/>
      <c r="L93" s="103"/>
    </row>
    <row r="94" spans="1:12" ht="12.75" customHeight="1" x14ac:dyDescent="0.25">
      <c r="A94" s="18">
        <v>61103</v>
      </c>
      <c r="B94" s="19" t="s">
        <v>76</v>
      </c>
      <c r="C94" s="110">
        <v>500</v>
      </c>
      <c r="D94" s="110">
        <v>0</v>
      </c>
      <c r="E94" s="108">
        <f t="shared" si="24"/>
        <v>500</v>
      </c>
      <c r="F94" s="108">
        <v>0</v>
      </c>
      <c r="G94" s="110">
        <v>0</v>
      </c>
      <c r="H94" s="124">
        <f t="shared" si="25"/>
        <v>500</v>
      </c>
      <c r="I94" s="102"/>
      <c r="J94" s="103"/>
      <c r="K94" s="103"/>
      <c r="L94" s="103"/>
    </row>
    <row r="95" spans="1:12" ht="12.75" customHeight="1" x14ac:dyDescent="0.25">
      <c r="A95" s="18">
        <v>61104</v>
      </c>
      <c r="B95" s="19" t="s">
        <v>77</v>
      </c>
      <c r="C95" s="110">
        <v>16000</v>
      </c>
      <c r="D95" s="110">
        <v>0</v>
      </c>
      <c r="E95" s="108">
        <f t="shared" si="24"/>
        <v>16000</v>
      </c>
      <c r="F95" s="108">
        <v>0</v>
      </c>
      <c r="G95" s="110">
        <v>0</v>
      </c>
      <c r="H95" s="124">
        <f t="shared" si="25"/>
        <v>16000</v>
      </c>
      <c r="I95" s="102"/>
      <c r="J95" s="103"/>
      <c r="K95" s="103"/>
      <c r="L95" s="103"/>
    </row>
    <row r="96" spans="1:12" ht="12.75" customHeight="1" x14ac:dyDescent="0.25">
      <c r="A96" s="18">
        <v>61108</v>
      </c>
      <c r="B96" s="19" t="s">
        <v>41</v>
      </c>
      <c r="C96" s="110">
        <v>1000</v>
      </c>
      <c r="D96" s="110">
        <v>0</v>
      </c>
      <c r="E96" s="108">
        <f t="shared" si="24"/>
        <v>1000</v>
      </c>
      <c r="F96" s="108">
        <v>0</v>
      </c>
      <c r="G96" s="110">
        <v>0</v>
      </c>
      <c r="H96" s="124">
        <f t="shared" si="25"/>
        <v>1000</v>
      </c>
      <c r="I96" s="88"/>
      <c r="J96" s="99"/>
      <c r="K96" s="99"/>
      <c r="L96" s="99"/>
    </row>
    <row r="97" spans="1:12" ht="12.75" customHeight="1" x14ac:dyDescent="0.25">
      <c r="A97" s="18">
        <v>61199</v>
      </c>
      <c r="B97" s="19" t="s">
        <v>82</v>
      </c>
      <c r="C97" s="110">
        <v>0</v>
      </c>
      <c r="D97" s="110">
        <v>125</v>
      </c>
      <c r="E97" s="108">
        <f t="shared" si="24"/>
        <v>125</v>
      </c>
      <c r="F97" s="108">
        <v>125</v>
      </c>
      <c r="G97" s="110">
        <v>0</v>
      </c>
      <c r="H97" s="124">
        <v>0</v>
      </c>
      <c r="I97" s="88"/>
      <c r="J97" s="99"/>
      <c r="K97" s="99"/>
      <c r="L97" s="99"/>
    </row>
    <row r="98" spans="1:12" ht="12.75" customHeight="1" x14ac:dyDescent="0.25">
      <c r="A98" s="18"/>
      <c r="B98" s="22" t="s">
        <v>44</v>
      </c>
      <c r="C98" s="112">
        <f t="shared" ref="C98:F98" si="26">SUM(C92:C97)</f>
        <v>27320</v>
      </c>
      <c r="D98" s="112">
        <f t="shared" si="26"/>
        <v>0</v>
      </c>
      <c r="E98" s="112">
        <f t="shared" si="26"/>
        <v>27320</v>
      </c>
      <c r="F98" s="112">
        <f t="shared" si="26"/>
        <v>125</v>
      </c>
      <c r="G98" s="112">
        <f>SUM(G96)</f>
        <v>0</v>
      </c>
      <c r="H98" s="125">
        <f>SUM(H92:H97)</f>
        <v>27195</v>
      </c>
      <c r="I98" s="88"/>
      <c r="J98" s="99"/>
      <c r="K98" s="99"/>
      <c r="L98" s="99"/>
    </row>
    <row r="99" spans="1:12" ht="12.75" customHeight="1" x14ac:dyDescent="0.25">
      <c r="A99" s="18">
        <v>61403</v>
      </c>
      <c r="B99" s="19" t="s">
        <v>78</v>
      </c>
      <c r="C99" s="110">
        <v>9235</v>
      </c>
      <c r="D99" s="110"/>
      <c r="E99" s="108">
        <f>+C99+D99</f>
        <v>9235</v>
      </c>
      <c r="F99" s="110">
        <v>0</v>
      </c>
      <c r="G99" s="110">
        <v>0</v>
      </c>
      <c r="H99" s="124">
        <f t="shared" ref="H99:H100" si="27">+E99-F99-G99</f>
        <v>9235</v>
      </c>
      <c r="I99" s="88"/>
      <c r="J99" s="99"/>
      <c r="K99" s="99"/>
      <c r="L99" s="99"/>
    </row>
    <row r="100" spans="1:12" ht="12.75" customHeight="1" x14ac:dyDescent="0.25">
      <c r="A100" s="67"/>
      <c r="B100" s="68" t="s">
        <v>44</v>
      </c>
      <c r="C100" s="135">
        <f t="shared" ref="C100:F100" si="28">+C99</f>
        <v>9235</v>
      </c>
      <c r="D100" s="135">
        <f t="shared" si="28"/>
        <v>0</v>
      </c>
      <c r="E100" s="136">
        <f t="shared" si="28"/>
        <v>9235</v>
      </c>
      <c r="F100" s="136">
        <f t="shared" si="28"/>
        <v>0</v>
      </c>
      <c r="G100" s="136">
        <f>SUM(G99)</f>
        <v>0</v>
      </c>
      <c r="H100" s="137">
        <f t="shared" si="27"/>
        <v>9235</v>
      </c>
      <c r="I100" s="88"/>
      <c r="J100" s="99"/>
      <c r="K100" s="99"/>
      <c r="L100" s="99"/>
    </row>
    <row r="101" spans="1:12" ht="12.75" customHeight="1" x14ac:dyDescent="0.25">
      <c r="A101" s="72"/>
      <c r="B101" s="73" t="s">
        <v>25</v>
      </c>
      <c r="C101" s="138">
        <f>+C98+C100</f>
        <v>36555</v>
      </c>
      <c r="D101" s="138">
        <f t="shared" ref="D101:F101" si="29">+D100+D98</f>
        <v>0</v>
      </c>
      <c r="E101" s="139">
        <f t="shared" si="29"/>
        <v>36555</v>
      </c>
      <c r="F101" s="140">
        <f t="shared" si="29"/>
        <v>125</v>
      </c>
      <c r="G101" s="141">
        <v>0</v>
      </c>
      <c r="H101" s="142">
        <f>+H100+H98</f>
        <v>36430</v>
      </c>
      <c r="I101" s="88"/>
      <c r="J101" s="99"/>
      <c r="K101" s="99"/>
      <c r="L101" s="99"/>
    </row>
    <row r="102" spans="1:12" ht="12.75" customHeight="1" x14ac:dyDescent="0.25">
      <c r="A102" s="79"/>
      <c r="B102" s="80" t="s">
        <v>79</v>
      </c>
      <c r="C102" s="143">
        <f t="shared" ref="C102:D102" si="30">+C101+C86+C80+C73+C24</f>
        <v>10687404</v>
      </c>
      <c r="D102" s="144">
        <f t="shared" si="30"/>
        <v>0</v>
      </c>
      <c r="E102" s="145">
        <f t="shared" ref="E102:G102" si="31">+E24+E73+E80+E101+E86</f>
        <v>10687404</v>
      </c>
      <c r="F102" s="146">
        <f t="shared" si="31"/>
        <v>3922598.8099999996</v>
      </c>
      <c r="G102" s="147">
        <f t="shared" si="31"/>
        <v>112147.01000000001</v>
      </c>
      <c r="H102" s="148">
        <f>+E102-F102-G102</f>
        <v>6652658.1800000006</v>
      </c>
      <c r="I102" s="88"/>
    </row>
    <row r="103" spans="1:12" ht="12.75" customHeight="1" x14ac:dyDescent="0.25">
      <c r="C103" s="87"/>
      <c r="D103" s="87"/>
      <c r="E103" s="87"/>
      <c r="F103" s="87"/>
      <c r="G103" s="87"/>
      <c r="H103" s="88"/>
      <c r="I103" s="88"/>
    </row>
    <row r="104" spans="1:12" ht="12.75" customHeight="1" x14ac:dyDescent="0.25">
      <c r="C104" s="87"/>
      <c r="D104" s="87"/>
      <c r="E104" s="87"/>
      <c r="F104" s="87"/>
      <c r="G104" s="87"/>
      <c r="H104" s="88"/>
      <c r="I104" s="88"/>
    </row>
    <row r="105" spans="1:12" ht="12.75" customHeight="1" x14ac:dyDescent="0.25">
      <c r="C105" s="87"/>
      <c r="D105" s="87"/>
      <c r="E105" s="87"/>
      <c r="F105" s="87"/>
      <c r="H105" s="88"/>
      <c r="I105" s="88"/>
    </row>
    <row r="106" spans="1:12" ht="12.75" customHeight="1" x14ac:dyDescent="0.25">
      <c r="C106" s="87"/>
      <c r="D106" s="87"/>
      <c r="E106" s="87"/>
      <c r="F106" s="87"/>
      <c r="H106" s="88"/>
      <c r="I106" s="88"/>
    </row>
    <row r="107" spans="1:12" ht="12.75" customHeight="1" x14ac:dyDescent="0.25">
      <c r="C107" s="87"/>
      <c r="D107" s="87"/>
      <c r="E107" s="87"/>
      <c r="F107" s="87"/>
      <c r="H107" s="88"/>
      <c r="I107" s="88"/>
    </row>
    <row r="108" spans="1:12" ht="12.75" customHeight="1" x14ac:dyDescent="0.25">
      <c r="C108" s="87"/>
      <c r="D108" s="87"/>
      <c r="E108" s="87"/>
      <c r="F108" s="87"/>
      <c r="G108" s="87"/>
      <c r="H108" s="88"/>
      <c r="I108" s="88"/>
    </row>
    <row r="109" spans="1:12" ht="12.75" customHeight="1" x14ac:dyDescent="0.25">
      <c r="C109" s="87"/>
      <c r="D109" s="87"/>
      <c r="E109" s="87"/>
      <c r="F109" s="87"/>
      <c r="G109" s="87"/>
      <c r="H109" s="88"/>
      <c r="I109" s="88"/>
    </row>
    <row r="110" spans="1:12" ht="12.75" customHeight="1" x14ac:dyDescent="0.25">
      <c r="C110" s="87"/>
      <c r="D110" s="87"/>
      <c r="E110" s="87"/>
      <c r="F110" s="87"/>
      <c r="G110" s="87"/>
      <c r="J110" s="88"/>
    </row>
    <row r="111" spans="1:12" ht="12.75" customHeight="1" x14ac:dyDescent="0.25">
      <c r="C111" s="87"/>
      <c r="D111" s="87"/>
      <c r="E111" s="87"/>
      <c r="F111" s="87"/>
      <c r="G111" s="87"/>
    </row>
    <row r="112" spans="1:12" ht="12.75" customHeight="1" x14ac:dyDescent="0.25">
      <c r="C112" s="89"/>
      <c r="D112" s="89"/>
      <c r="E112" s="89"/>
      <c r="F112" s="89"/>
      <c r="G112" s="89"/>
      <c r="H112" s="89"/>
    </row>
    <row r="113" spans="3:8" ht="12.75" customHeight="1" x14ac:dyDescent="0.25">
      <c r="C113" s="90"/>
      <c r="D113" s="90"/>
      <c r="E113" s="90"/>
      <c r="F113" s="90"/>
      <c r="G113" s="90"/>
      <c r="H113" s="90"/>
    </row>
  </sheetData>
  <mergeCells count="6">
    <mergeCell ref="A8:H8"/>
    <mergeCell ref="B2:I2"/>
    <mergeCell ref="B3:F3"/>
    <mergeCell ref="B4:F4"/>
    <mergeCell ref="A6:H6"/>
    <mergeCell ref="B7:H7"/>
  </mergeCells>
  <pageMargins left="1.1811023622047245" right="0" top="0.98425196850393704" bottom="0.59055118110236227" header="0" footer="0"/>
  <pageSetup scale="9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/>
  </sheetViews>
  <sheetFormatPr baseColWidth="10" defaultColWidth="14.42578125" defaultRowHeight="15" customHeight="1" x14ac:dyDescent="0.25"/>
  <cols>
    <col min="1" max="1" width="7" customWidth="1"/>
    <col min="2" max="2" width="32.28515625" customWidth="1"/>
    <col min="3" max="3" width="15.7109375" customWidth="1"/>
    <col min="4" max="4" width="13.140625" customWidth="1"/>
    <col min="5" max="5" width="14.7109375" customWidth="1"/>
    <col min="6" max="7" width="14.140625" customWidth="1"/>
    <col min="8" max="8" width="14.7109375" customWidth="1"/>
    <col min="9" max="10" width="10.7109375" customWidth="1"/>
    <col min="11" max="11" width="13.28515625" customWidth="1"/>
    <col min="12" max="12" width="10.7109375" customWidth="1"/>
  </cols>
  <sheetData>
    <row r="1" spans="1:12" ht="12.75" customHeight="1" x14ac:dyDescent="0.25"/>
    <row r="2" spans="1:12" ht="12.75" customHeight="1" x14ac:dyDescent="0.25">
      <c r="A2" s="1"/>
      <c r="B2" s="152" t="s">
        <v>0</v>
      </c>
      <c r="C2" s="150"/>
      <c r="D2" s="150"/>
      <c r="E2" s="150"/>
      <c r="F2" s="150"/>
      <c r="G2" s="150"/>
      <c r="H2" s="150"/>
      <c r="I2" s="150"/>
    </row>
    <row r="3" spans="1:12" ht="12.75" customHeight="1" x14ac:dyDescent="0.25">
      <c r="A3" s="1"/>
      <c r="B3" s="151" t="s">
        <v>1</v>
      </c>
      <c r="C3" s="150"/>
      <c r="D3" s="150"/>
      <c r="E3" s="150"/>
      <c r="F3" s="150"/>
      <c r="G3" s="2"/>
      <c r="H3" s="1"/>
      <c r="I3" s="1"/>
    </row>
    <row r="4" spans="1:12" ht="12.75" customHeight="1" x14ac:dyDescent="0.25">
      <c r="A4" s="3"/>
      <c r="B4" s="151" t="s">
        <v>2</v>
      </c>
      <c r="C4" s="150"/>
      <c r="D4" s="150"/>
      <c r="E4" s="150"/>
      <c r="F4" s="150"/>
      <c r="G4" s="2"/>
      <c r="H4" s="3"/>
      <c r="I4" s="1"/>
    </row>
    <row r="5" spans="1:12" ht="12.75" customHeight="1" x14ac:dyDescent="0.25">
      <c r="A5" s="3"/>
      <c r="B5" s="2"/>
      <c r="C5" s="2"/>
      <c r="D5" s="2"/>
      <c r="E5" s="2"/>
      <c r="F5" s="2"/>
      <c r="G5" s="2"/>
      <c r="H5" s="3"/>
      <c r="I5" s="1"/>
    </row>
    <row r="6" spans="1:12" ht="12.75" customHeight="1" x14ac:dyDescent="0.25">
      <c r="A6" s="149" t="s">
        <v>3</v>
      </c>
      <c r="B6" s="150"/>
      <c r="C6" s="150"/>
      <c r="D6" s="150"/>
      <c r="E6" s="150"/>
      <c r="F6" s="150"/>
      <c r="G6" s="150"/>
      <c r="H6" s="150"/>
      <c r="I6" s="1"/>
    </row>
    <row r="7" spans="1:12" ht="12.75" customHeight="1" x14ac:dyDescent="0.25">
      <c r="A7" s="4"/>
      <c r="B7" s="149" t="s">
        <v>83</v>
      </c>
      <c r="C7" s="150"/>
      <c r="D7" s="150"/>
      <c r="E7" s="150"/>
      <c r="F7" s="150"/>
      <c r="G7" s="150"/>
      <c r="H7" s="150"/>
      <c r="I7" s="1"/>
    </row>
    <row r="8" spans="1:12" ht="12.75" customHeight="1" x14ac:dyDescent="0.25">
      <c r="A8" s="149"/>
      <c r="B8" s="150"/>
      <c r="C8" s="150"/>
      <c r="D8" s="150"/>
      <c r="E8" s="150"/>
      <c r="F8" s="150"/>
      <c r="G8" s="150"/>
      <c r="H8" s="150"/>
      <c r="I8" s="1"/>
    </row>
    <row r="9" spans="1:12" ht="12.75" customHeight="1" x14ac:dyDescent="0.25">
      <c r="A9" s="5" t="s">
        <v>5</v>
      </c>
      <c r="B9" s="6" t="s">
        <v>6</v>
      </c>
      <c r="C9" s="7" t="s">
        <v>7</v>
      </c>
      <c r="D9" s="7" t="s">
        <v>8</v>
      </c>
      <c r="E9" s="91" t="s">
        <v>9</v>
      </c>
      <c r="F9" s="92" t="s">
        <v>10</v>
      </c>
      <c r="G9" s="10" t="s">
        <v>11</v>
      </c>
      <c r="H9" s="11" t="s">
        <v>12</v>
      </c>
      <c r="I9" s="93"/>
      <c r="J9" s="93"/>
      <c r="K9" s="93"/>
      <c r="L9" s="93"/>
    </row>
    <row r="10" spans="1:12" ht="12.75" customHeight="1" x14ac:dyDescent="0.25">
      <c r="A10" s="13">
        <v>51101</v>
      </c>
      <c r="B10" s="14" t="s">
        <v>13</v>
      </c>
      <c r="C10" s="108">
        <v>4878580</v>
      </c>
      <c r="D10" s="108">
        <v>-61600</v>
      </c>
      <c r="E10" s="108">
        <f t="shared" ref="E10:E23" si="0">+C10+D10</f>
        <v>4816980</v>
      </c>
      <c r="F10" s="108">
        <v>1568589.94</v>
      </c>
      <c r="G10" s="108">
        <v>40803.339999999997</v>
      </c>
      <c r="H10" s="109">
        <f t="shared" ref="H10:H23" si="1">+E10-F10-G10</f>
        <v>3207586.72</v>
      </c>
    </row>
    <row r="11" spans="1:12" ht="12.75" customHeight="1" x14ac:dyDescent="0.25">
      <c r="A11" s="18">
        <v>51103</v>
      </c>
      <c r="B11" s="19" t="s">
        <v>14</v>
      </c>
      <c r="C11" s="110">
        <v>179770</v>
      </c>
      <c r="D11" s="108">
        <v>-1825.04</v>
      </c>
      <c r="E11" s="108">
        <f t="shared" si="0"/>
        <v>177944.95999999999</v>
      </c>
      <c r="F11" s="108"/>
      <c r="G11" s="108">
        <v>0</v>
      </c>
      <c r="H11" s="109">
        <f t="shared" si="1"/>
        <v>177944.95999999999</v>
      </c>
    </row>
    <row r="12" spans="1:12" ht="12.75" customHeight="1" x14ac:dyDescent="0.25">
      <c r="A12" s="18">
        <v>51107</v>
      </c>
      <c r="B12" s="19" t="s">
        <v>15</v>
      </c>
      <c r="C12" s="110">
        <v>508950</v>
      </c>
      <c r="D12" s="110">
        <v>-5200</v>
      </c>
      <c r="E12" s="108">
        <f t="shared" si="0"/>
        <v>503750</v>
      </c>
      <c r="F12" s="108"/>
      <c r="G12" s="108">
        <v>0</v>
      </c>
      <c r="H12" s="109">
        <f t="shared" si="1"/>
        <v>503750</v>
      </c>
    </row>
    <row r="13" spans="1:12" ht="12.75" customHeight="1" x14ac:dyDescent="0.25">
      <c r="A13" s="18">
        <v>51201</v>
      </c>
      <c r="B13" s="19" t="s">
        <v>16</v>
      </c>
      <c r="C13" s="110">
        <v>1175355</v>
      </c>
      <c r="D13" s="110">
        <v>391541.04</v>
      </c>
      <c r="E13" s="108">
        <f t="shared" si="0"/>
        <v>1566896.04</v>
      </c>
      <c r="F13" s="108">
        <v>444715.5</v>
      </c>
      <c r="G13" s="108">
        <v>53853.4</v>
      </c>
      <c r="H13" s="109">
        <f t="shared" si="1"/>
        <v>1068327.1400000001</v>
      </c>
    </row>
    <row r="14" spans="1:12" ht="12.75" customHeight="1" x14ac:dyDescent="0.25">
      <c r="A14" s="18">
        <v>51203</v>
      </c>
      <c r="B14" s="19" t="s">
        <v>14</v>
      </c>
      <c r="C14" s="110">
        <v>36510</v>
      </c>
      <c r="D14" s="110">
        <v>12319.02</v>
      </c>
      <c r="E14" s="108">
        <f t="shared" si="0"/>
        <v>48829.020000000004</v>
      </c>
      <c r="F14" s="108"/>
      <c r="G14" s="108">
        <v>0</v>
      </c>
      <c r="H14" s="109">
        <f t="shared" si="1"/>
        <v>48829.020000000004</v>
      </c>
    </row>
    <row r="15" spans="1:12" ht="12.75" customHeight="1" x14ac:dyDescent="0.25">
      <c r="A15" s="18">
        <v>51207</v>
      </c>
      <c r="B15" s="19" t="s">
        <v>15</v>
      </c>
      <c r="C15" s="110">
        <v>104000</v>
      </c>
      <c r="D15" s="110">
        <v>35100</v>
      </c>
      <c r="E15" s="108">
        <f t="shared" si="0"/>
        <v>139100</v>
      </c>
      <c r="F15" s="108"/>
      <c r="G15" s="108">
        <v>0</v>
      </c>
      <c r="H15" s="109">
        <f t="shared" si="1"/>
        <v>139100</v>
      </c>
    </row>
    <row r="16" spans="1:12" ht="12.75" customHeight="1" x14ac:dyDescent="0.25">
      <c r="A16" s="18">
        <v>51401</v>
      </c>
      <c r="B16" s="19" t="s">
        <v>17</v>
      </c>
      <c r="C16" s="110">
        <v>322945</v>
      </c>
      <c r="D16" s="110">
        <v>-3300</v>
      </c>
      <c r="E16" s="108">
        <f t="shared" si="0"/>
        <v>319645</v>
      </c>
      <c r="F16" s="108">
        <v>93337.71</v>
      </c>
      <c r="G16" s="108">
        <v>13410.58</v>
      </c>
      <c r="H16" s="109">
        <f t="shared" si="1"/>
        <v>212896.71</v>
      </c>
    </row>
    <row r="17" spans="1:11" ht="12.75" customHeight="1" x14ac:dyDescent="0.25">
      <c r="A17" s="18">
        <v>51402</v>
      </c>
      <c r="B17" s="19" t="s">
        <v>18</v>
      </c>
      <c r="C17" s="110">
        <v>66410</v>
      </c>
      <c r="D17" s="110">
        <v>21278.07</v>
      </c>
      <c r="E17" s="108">
        <f t="shared" si="0"/>
        <v>87688.07</v>
      </c>
      <c r="F17" s="108">
        <v>24220.79</v>
      </c>
      <c r="G17" s="108">
        <v>3719</v>
      </c>
      <c r="H17" s="109">
        <f t="shared" si="1"/>
        <v>59748.280000000006</v>
      </c>
    </row>
    <row r="18" spans="1:11" ht="12.75" customHeight="1" x14ac:dyDescent="0.25">
      <c r="A18" s="18">
        <v>51501</v>
      </c>
      <c r="B18" s="19" t="s">
        <v>19</v>
      </c>
      <c r="C18" s="110">
        <v>363715</v>
      </c>
      <c r="D18" s="110">
        <v>-4774</v>
      </c>
      <c r="E18" s="108">
        <f t="shared" si="0"/>
        <v>358941</v>
      </c>
      <c r="F18" s="108">
        <v>102933.18</v>
      </c>
      <c r="G18" s="108">
        <v>17003.3</v>
      </c>
      <c r="H18" s="109">
        <f t="shared" si="1"/>
        <v>239004.52000000002</v>
      </c>
    </row>
    <row r="19" spans="1:11" ht="12.75" customHeight="1" x14ac:dyDescent="0.25">
      <c r="A19" s="18">
        <v>51502</v>
      </c>
      <c r="B19" s="19" t="s">
        <v>20</v>
      </c>
      <c r="C19" s="110">
        <v>91095</v>
      </c>
      <c r="D19" s="110">
        <v>30344.38</v>
      </c>
      <c r="E19" s="108">
        <f t="shared" si="0"/>
        <v>121439.38</v>
      </c>
      <c r="F19" s="108">
        <v>32218.54</v>
      </c>
      <c r="G19" s="108">
        <v>6422.56</v>
      </c>
      <c r="H19" s="109">
        <f t="shared" si="1"/>
        <v>82798.28</v>
      </c>
    </row>
    <row r="20" spans="1:11" ht="12.75" customHeight="1" x14ac:dyDescent="0.25">
      <c r="A20" s="18">
        <v>51601</v>
      </c>
      <c r="B20" s="19" t="s">
        <v>21</v>
      </c>
      <c r="C20" s="110">
        <v>46630</v>
      </c>
      <c r="D20" s="110"/>
      <c r="E20" s="108">
        <f t="shared" si="0"/>
        <v>46630</v>
      </c>
      <c r="F20" s="108">
        <v>15543.04</v>
      </c>
      <c r="G20" s="108">
        <v>0.36</v>
      </c>
      <c r="H20" s="109">
        <f t="shared" si="1"/>
        <v>31086.6</v>
      </c>
    </row>
    <row r="21" spans="1:11" ht="12.75" customHeight="1" x14ac:dyDescent="0.25">
      <c r="A21" s="18">
        <v>51701</v>
      </c>
      <c r="B21" s="19" t="s">
        <v>22</v>
      </c>
      <c r="C21" s="110">
        <v>50055</v>
      </c>
      <c r="D21" s="110"/>
      <c r="E21" s="108">
        <f t="shared" si="0"/>
        <v>50055</v>
      </c>
      <c r="F21" s="108">
        <v>50048.23</v>
      </c>
      <c r="G21" s="108">
        <v>6.77</v>
      </c>
      <c r="H21" s="109">
        <f t="shared" si="1"/>
        <v>-3.2009950245992513E-12</v>
      </c>
    </row>
    <row r="22" spans="1:11" ht="12.75" customHeight="1" x14ac:dyDescent="0.25">
      <c r="A22" s="18">
        <v>51702</v>
      </c>
      <c r="B22" s="19" t="s">
        <v>23</v>
      </c>
      <c r="C22" s="110">
        <v>7285</v>
      </c>
      <c r="D22" s="110"/>
      <c r="E22" s="108">
        <f t="shared" si="0"/>
        <v>7285</v>
      </c>
      <c r="F22" s="108">
        <v>3556.03</v>
      </c>
      <c r="G22" s="108">
        <v>0.97</v>
      </c>
      <c r="H22" s="109">
        <f t="shared" si="1"/>
        <v>3728</v>
      </c>
    </row>
    <row r="23" spans="1:11" ht="12.75" customHeight="1" x14ac:dyDescent="0.25">
      <c r="A23" s="18">
        <v>51903</v>
      </c>
      <c r="B23" s="19" t="s">
        <v>24</v>
      </c>
      <c r="C23" s="110">
        <v>71450</v>
      </c>
      <c r="D23" s="110"/>
      <c r="E23" s="108">
        <f t="shared" si="0"/>
        <v>71450</v>
      </c>
      <c r="F23" s="108">
        <v>27667.759999999998</v>
      </c>
      <c r="G23" s="108">
        <v>6432.24</v>
      </c>
      <c r="H23" s="109">
        <f t="shared" si="1"/>
        <v>37350.000000000007</v>
      </c>
    </row>
    <row r="24" spans="1:11" ht="12.75" customHeight="1" x14ac:dyDescent="0.25">
      <c r="A24" s="21"/>
      <c r="B24" s="22" t="s">
        <v>25</v>
      </c>
      <c r="C24" s="111">
        <f t="shared" ref="C24:H24" si="2">SUM(C10:C23)</f>
        <v>7902750</v>
      </c>
      <c r="D24" s="112">
        <f t="shared" si="2"/>
        <v>413883.47000000003</v>
      </c>
      <c r="E24" s="113">
        <f t="shared" si="2"/>
        <v>8316633.4699999997</v>
      </c>
      <c r="F24" s="114">
        <f t="shared" si="2"/>
        <v>2362830.7199999997</v>
      </c>
      <c r="G24" s="115">
        <f t="shared" si="2"/>
        <v>141652.51999999996</v>
      </c>
      <c r="H24" s="116">
        <f t="shared" si="2"/>
        <v>5812150.2299999995</v>
      </c>
    </row>
    <row r="25" spans="1:11" ht="12.75" customHeight="1" x14ac:dyDescent="0.25">
      <c r="A25" s="18">
        <v>54101</v>
      </c>
      <c r="B25" s="19" t="s">
        <v>26</v>
      </c>
      <c r="C25" s="110">
        <v>45470</v>
      </c>
      <c r="D25" s="110">
        <v>1163.3599999999999</v>
      </c>
      <c r="E25" s="108">
        <f t="shared" ref="E25:E42" si="3">+C25+D25</f>
        <v>46633.36</v>
      </c>
      <c r="F25" s="108">
        <v>25519.86</v>
      </c>
      <c r="G25" s="108">
        <v>0</v>
      </c>
      <c r="H25" s="109">
        <f t="shared" ref="H25:H43" si="4">+E25-F25-G25</f>
        <v>21113.5</v>
      </c>
    </row>
    <row r="26" spans="1:11" ht="12.75" customHeight="1" x14ac:dyDescent="0.25">
      <c r="A26" s="18">
        <v>54103</v>
      </c>
      <c r="B26" s="19" t="s">
        <v>27</v>
      </c>
      <c r="C26" s="110">
        <v>1200</v>
      </c>
      <c r="D26" s="110">
        <v>-63.8</v>
      </c>
      <c r="E26" s="108">
        <f t="shared" si="3"/>
        <v>1136.2</v>
      </c>
      <c r="F26" s="108">
        <v>0</v>
      </c>
      <c r="G26" s="108">
        <v>0</v>
      </c>
      <c r="H26" s="109">
        <f t="shared" si="4"/>
        <v>1136.2</v>
      </c>
    </row>
    <row r="27" spans="1:11" ht="12.75" customHeight="1" x14ac:dyDescent="0.25">
      <c r="A27" s="18">
        <v>54104</v>
      </c>
      <c r="B27" s="19" t="s">
        <v>28</v>
      </c>
      <c r="C27" s="110">
        <v>55590</v>
      </c>
      <c r="D27" s="110">
        <v>2906.23</v>
      </c>
      <c r="E27" s="108">
        <f t="shared" si="3"/>
        <v>58496.23</v>
      </c>
      <c r="F27" s="108">
        <v>2690.8</v>
      </c>
      <c r="G27" s="108">
        <v>0</v>
      </c>
      <c r="H27" s="109">
        <f t="shared" si="4"/>
        <v>55805.43</v>
      </c>
    </row>
    <row r="28" spans="1:11" ht="12.75" customHeight="1" x14ac:dyDescent="0.25">
      <c r="A28" s="18">
        <v>54105</v>
      </c>
      <c r="B28" s="19" t="s">
        <v>29</v>
      </c>
      <c r="C28" s="110">
        <v>27325</v>
      </c>
      <c r="D28" s="110">
        <v>4101.3</v>
      </c>
      <c r="E28" s="108">
        <f t="shared" si="3"/>
        <v>31426.3</v>
      </c>
      <c r="F28" s="108">
        <v>23085.4</v>
      </c>
      <c r="G28" s="108">
        <v>0</v>
      </c>
      <c r="H28" s="109">
        <f t="shared" si="4"/>
        <v>8340.8999999999978</v>
      </c>
      <c r="K28" s="96"/>
    </row>
    <row r="29" spans="1:11" ht="12.75" customHeight="1" x14ac:dyDescent="0.25">
      <c r="A29" s="18">
        <v>54106</v>
      </c>
      <c r="B29" s="19" t="s">
        <v>30</v>
      </c>
      <c r="C29" s="110">
        <v>225</v>
      </c>
      <c r="D29" s="110">
        <v>112.45</v>
      </c>
      <c r="E29" s="108">
        <f t="shared" si="3"/>
        <v>337.45</v>
      </c>
      <c r="F29" s="108">
        <v>301</v>
      </c>
      <c r="G29" s="108">
        <v>0</v>
      </c>
      <c r="H29" s="109">
        <f t="shared" si="4"/>
        <v>36.449999999999989</v>
      </c>
    </row>
    <row r="30" spans="1:11" ht="12.75" customHeight="1" x14ac:dyDescent="0.25">
      <c r="A30" s="18">
        <v>54107</v>
      </c>
      <c r="B30" s="19" t="s">
        <v>31</v>
      </c>
      <c r="C30" s="110">
        <v>25105</v>
      </c>
      <c r="D30" s="110">
        <v>-2454.6999999999998</v>
      </c>
      <c r="E30" s="108">
        <f t="shared" si="3"/>
        <v>22650.3</v>
      </c>
      <c r="F30" s="108">
        <v>9605.34</v>
      </c>
      <c r="G30" s="108">
        <v>0</v>
      </c>
      <c r="H30" s="109">
        <f t="shared" si="4"/>
        <v>13044.96</v>
      </c>
    </row>
    <row r="31" spans="1:11" ht="12.75" customHeight="1" x14ac:dyDescent="0.25">
      <c r="A31" s="18">
        <v>54108</v>
      </c>
      <c r="B31" s="19" t="s">
        <v>32</v>
      </c>
      <c r="C31" s="110">
        <v>17645</v>
      </c>
      <c r="D31" s="110">
        <v>1178.0999999999999</v>
      </c>
      <c r="E31" s="108">
        <f t="shared" si="3"/>
        <v>18823.099999999999</v>
      </c>
      <c r="F31" s="108">
        <v>203.4</v>
      </c>
      <c r="G31" s="108">
        <v>0</v>
      </c>
      <c r="H31" s="109">
        <f t="shared" si="4"/>
        <v>18619.699999999997</v>
      </c>
    </row>
    <row r="32" spans="1:11" ht="12.75" customHeight="1" x14ac:dyDescent="0.25">
      <c r="A32" s="18">
        <v>54109</v>
      </c>
      <c r="B32" s="19" t="s">
        <v>33</v>
      </c>
      <c r="C32" s="110">
        <v>7140</v>
      </c>
      <c r="D32" s="110"/>
      <c r="E32" s="108">
        <f t="shared" si="3"/>
        <v>7140</v>
      </c>
      <c r="F32" s="108">
        <v>844.96</v>
      </c>
      <c r="G32" s="108">
        <v>0</v>
      </c>
      <c r="H32" s="109">
        <f t="shared" si="4"/>
        <v>6295.04</v>
      </c>
    </row>
    <row r="33" spans="1:12" ht="12.75" customHeight="1" x14ac:dyDescent="0.25">
      <c r="A33" s="18">
        <v>54110</v>
      </c>
      <c r="B33" s="19" t="s">
        <v>34</v>
      </c>
      <c r="C33" s="110">
        <v>57710</v>
      </c>
      <c r="D33" s="110"/>
      <c r="E33" s="108">
        <f t="shared" si="3"/>
        <v>57710</v>
      </c>
      <c r="F33" s="108">
        <v>57205.5</v>
      </c>
      <c r="G33" s="108">
        <v>0</v>
      </c>
      <c r="H33" s="109">
        <f t="shared" si="4"/>
        <v>504.5</v>
      </c>
    </row>
    <row r="34" spans="1:12" ht="12.75" customHeight="1" x14ac:dyDescent="0.25">
      <c r="A34" s="18">
        <v>54111</v>
      </c>
      <c r="B34" s="19" t="s">
        <v>35</v>
      </c>
      <c r="C34" s="110">
        <v>925</v>
      </c>
      <c r="D34" s="110">
        <v>-24</v>
      </c>
      <c r="E34" s="108">
        <f t="shared" si="3"/>
        <v>901</v>
      </c>
      <c r="F34" s="108">
        <v>113</v>
      </c>
      <c r="G34" s="108">
        <v>0</v>
      </c>
      <c r="H34" s="109">
        <f t="shared" si="4"/>
        <v>788</v>
      </c>
      <c r="L34" s="87"/>
    </row>
    <row r="35" spans="1:12" ht="12.75" customHeight="1" x14ac:dyDescent="0.25">
      <c r="A35" s="18">
        <v>54112</v>
      </c>
      <c r="B35" s="19" t="s">
        <v>36</v>
      </c>
      <c r="C35" s="110">
        <v>2500</v>
      </c>
      <c r="D35" s="110">
        <v>5.4</v>
      </c>
      <c r="E35" s="108">
        <f t="shared" si="3"/>
        <v>2505.4</v>
      </c>
      <c r="F35" s="108">
        <v>5.4</v>
      </c>
      <c r="G35" s="108">
        <v>0</v>
      </c>
      <c r="H35" s="109">
        <f t="shared" si="4"/>
        <v>2500</v>
      </c>
      <c r="L35" s="87"/>
    </row>
    <row r="36" spans="1:12" ht="12.75" customHeight="1" x14ac:dyDescent="0.25">
      <c r="A36" s="18">
        <v>54113</v>
      </c>
      <c r="B36" s="19" t="s">
        <v>37</v>
      </c>
      <c r="C36" s="110">
        <v>1060</v>
      </c>
      <c r="D36" s="110">
        <v>1422</v>
      </c>
      <c r="E36" s="108">
        <f t="shared" si="3"/>
        <v>2482</v>
      </c>
      <c r="F36" s="108">
        <v>1422</v>
      </c>
      <c r="G36" s="108">
        <v>0</v>
      </c>
      <c r="H36" s="109">
        <f t="shared" si="4"/>
        <v>1060</v>
      </c>
      <c r="L36" s="87"/>
    </row>
    <row r="37" spans="1:12" ht="12.75" customHeight="1" x14ac:dyDescent="0.25">
      <c r="A37" s="18">
        <v>54114</v>
      </c>
      <c r="B37" s="19" t="s">
        <v>38</v>
      </c>
      <c r="C37" s="110">
        <v>7275</v>
      </c>
      <c r="D37" s="110">
        <v>66.8</v>
      </c>
      <c r="E37" s="108">
        <f t="shared" si="3"/>
        <v>7341.8</v>
      </c>
      <c r="F37" s="108">
        <v>5249.47</v>
      </c>
      <c r="G37" s="108">
        <v>0</v>
      </c>
      <c r="H37" s="109">
        <f t="shared" si="4"/>
        <v>2092.33</v>
      </c>
    </row>
    <row r="38" spans="1:12" ht="12.75" customHeight="1" x14ac:dyDescent="0.25">
      <c r="A38" s="18">
        <v>54115</v>
      </c>
      <c r="B38" s="19" t="s">
        <v>39</v>
      </c>
      <c r="C38" s="110">
        <v>4195</v>
      </c>
      <c r="D38" s="110"/>
      <c r="E38" s="108">
        <f t="shared" si="3"/>
        <v>4195</v>
      </c>
      <c r="F38" s="108">
        <v>0</v>
      </c>
      <c r="G38" s="108">
        <v>0</v>
      </c>
      <c r="H38" s="109">
        <f t="shared" si="4"/>
        <v>4195</v>
      </c>
    </row>
    <row r="39" spans="1:12" ht="12.75" customHeight="1" x14ac:dyDescent="0.25">
      <c r="A39" s="18">
        <v>54116</v>
      </c>
      <c r="B39" s="19" t="s">
        <v>40</v>
      </c>
      <c r="C39" s="110">
        <v>800</v>
      </c>
      <c r="D39" s="110"/>
      <c r="E39" s="108">
        <f t="shared" si="3"/>
        <v>800</v>
      </c>
      <c r="F39" s="108">
        <v>0</v>
      </c>
      <c r="G39" s="108">
        <v>90</v>
      </c>
      <c r="H39" s="109">
        <f t="shared" si="4"/>
        <v>710</v>
      </c>
    </row>
    <row r="40" spans="1:12" ht="12.75" customHeight="1" x14ac:dyDescent="0.25">
      <c r="A40" s="18">
        <v>54118</v>
      </c>
      <c r="B40" s="19" t="s">
        <v>41</v>
      </c>
      <c r="C40" s="110">
        <v>2414</v>
      </c>
      <c r="D40" s="110">
        <v>85</v>
      </c>
      <c r="E40" s="108">
        <f t="shared" si="3"/>
        <v>2499</v>
      </c>
      <c r="F40" s="108">
        <v>85</v>
      </c>
      <c r="G40" s="108">
        <v>0</v>
      </c>
      <c r="H40" s="109">
        <f t="shared" si="4"/>
        <v>2414</v>
      </c>
    </row>
    <row r="41" spans="1:12" ht="12.75" customHeight="1" x14ac:dyDescent="0.25">
      <c r="A41" s="18">
        <v>54119</v>
      </c>
      <c r="B41" s="19" t="s">
        <v>42</v>
      </c>
      <c r="C41" s="110">
        <v>2600</v>
      </c>
      <c r="D41" s="110">
        <v>-236.82</v>
      </c>
      <c r="E41" s="108">
        <f t="shared" si="3"/>
        <v>2363.1799999999998</v>
      </c>
      <c r="F41" s="108">
        <v>388.18</v>
      </c>
      <c r="G41" s="108">
        <v>0</v>
      </c>
      <c r="H41" s="109">
        <f t="shared" si="4"/>
        <v>1974.9999999999998</v>
      </c>
    </row>
    <row r="42" spans="1:12" ht="12.75" customHeight="1" x14ac:dyDescent="0.25">
      <c r="A42" s="31">
        <v>54199</v>
      </c>
      <c r="B42" s="32" t="s">
        <v>43</v>
      </c>
      <c r="C42" s="117">
        <v>987925</v>
      </c>
      <c r="D42" s="117">
        <v>-417683.47</v>
      </c>
      <c r="E42" s="108">
        <f t="shared" si="3"/>
        <v>570241.53</v>
      </c>
      <c r="F42" s="108">
        <v>510545.23</v>
      </c>
      <c r="G42" s="108">
        <v>0</v>
      </c>
      <c r="H42" s="118">
        <f t="shared" si="4"/>
        <v>59696.300000000047</v>
      </c>
    </row>
    <row r="43" spans="1:12" ht="12.75" customHeight="1" x14ac:dyDescent="0.25">
      <c r="A43" s="35"/>
      <c r="B43" s="36" t="s">
        <v>44</v>
      </c>
      <c r="C43" s="119">
        <f t="shared" ref="C43:G43" si="5">SUM(C25:C42)</f>
        <v>1247104</v>
      </c>
      <c r="D43" s="119">
        <f t="shared" si="5"/>
        <v>-409422.14999999997</v>
      </c>
      <c r="E43" s="119">
        <f t="shared" si="5"/>
        <v>837681.85000000009</v>
      </c>
      <c r="F43" s="119">
        <f t="shared" si="5"/>
        <v>637264.53999999992</v>
      </c>
      <c r="G43" s="119">
        <f t="shared" si="5"/>
        <v>90</v>
      </c>
      <c r="H43" s="120">
        <f t="shared" si="4"/>
        <v>200327.31000000017</v>
      </c>
    </row>
    <row r="44" spans="1:12" ht="12.75" customHeight="1" x14ac:dyDescent="0.25">
      <c r="A44" s="39"/>
      <c r="B44" s="12"/>
      <c r="C44" s="121"/>
      <c r="D44" s="121"/>
      <c r="E44" s="121"/>
      <c r="F44" s="121"/>
      <c r="G44" s="121"/>
      <c r="H44" s="121"/>
    </row>
    <row r="45" spans="1:12" ht="12.75" customHeight="1" x14ac:dyDescent="0.25">
      <c r="A45" s="39"/>
      <c r="B45" s="12"/>
      <c r="C45" s="121"/>
      <c r="D45" s="121"/>
      <c r="E45" s="121"/>
      <c r="F45" s="121"/>
      <c r="G45" s="121"/>
      <c r="H45" s="121"/>
    </row>
    <row r="46" spans="1:12" ht="12.75" customHeight="1" x14ac:dyDescent="0.25">
      <c r="A46" s="39"/>
      <c r="B46" s="12"/>
      <c r="C46" s="121"/>
      <c r="D46" s="121"/>
      <c r="E46" s="121"/>
      <c r="F46" s="121"/>
      <c r="G46" s="121"/>
      <c r="H46" s="121"/>
    </row>
    <row r="47" spans="1:12" ht="12.75" customHeight="1" x14ac:dyDescent="0.25">
      <c r="A47" s="39"/>
      <c r="B47" s="12"/>
      <c r="C47" s="121"/>
      <c r="D47" s="121"/>
      <c r="E47" s="121"/>
      <c r="F47" s="121"/>
      <c r="G47" s="121"/>
      <c r="H47" s="121"/>
    </row>
    <row r="48" spans="1:12" ht="12.75" customHeight="1" x14ac:dyDescent="0.25">
      <c r="A48" s="5" t="s">
        <v>5</v>
      </c>
      <c r="B48" s="6" t="s">
        <v>6</v>
      </c>
      <c r="C48" s="41" t="s">
        <v>7</v>
      </c>
      <c r="D48" s="7" t="s">
        <v>8</v>
      </c>
      <c r="E48" s="97" t="s">
        <v>45</v>
      </c>
      <c r="F48" s="98" t="s">
        <v>10</v>
      </c>
      <c r="G48" s="44" t="s">
        <v>11</v>
      </c>
      <c r="H48" s="45" t="s">
        <v>12</v>
      </c>
    </row>
    <row r="49" spans="1:8" ht="12.75" customHeight="1" x14ac:dyDescent="0.25">
      <c r="A49" s="46">
        <v>54201</v>
      </c>
      <c r="B49" s="47" t="s">
        <v>46</v>
      </c>
      <c r="C49" s="122">
        <v>197345</v>
      </c>
      <c r="D49" s="122">
        <v>-1325</v>
      </c>
      <c r="E49" s="108">
        <f t="shared" ref="E49:E52" si="6">+C49+D49</f>
        <v>196020</v>
      </c>
      <c r="F49" s="108">
        <v>48165.66</v>
      </c>
      <c r="G49" s="108">
        <v>0</v>
      </c>
      <c r="H49" s="123">
        <f t="shared" ref="H49:H86" si="7">+E49-F49-G49</f>
        <v>147854.34</v>
      </c>
    </row>
    <row r="50" spans="1:8" ht="12.75" customHeight="1" x14ac:dyDescent="0.25">
      <c r="A50" s="18">
        <v>54202</v>
      </c>
      <c r="B50" s="19" t="s">
        <v>47</v>
      </c>
      <c r="C50" s="110">
        <v>42600</v>
      </c>
      <c r="D50" s="110">
        <v>0</v>
      </c>
      <c r="E50" s="108">
        <f t="shared" si="6"/>
        <v>42600</v>
      </c>
      <c r="F50" s="108">
        <v>4534.6499999999996</v>
      </c>
      <c r="G50" s="108">
        <v>0</v>
      </c>
      <c r="H50" s="109">
        <f t="shared" si="7"/>
        <v>38065.35</v>
      </c>
    </row>
    <row r="51" spans="1:8" ht="12.75" customHeight="1" x14ac:dyDescent="0.25">
      <c r="A51" s="31">
        <v>54203</v>
      </c>
      <c r="B51" s="32" t="s">
        <v>48</v>
      </c>
      <c r="C51" s="117">
        <v>146650</v>
      </c>
      <c r="D51" s="117">
        <v>1706.64</v>
      </c>
      <c r="E51" s="108">
        <f t="shared" si="6"/>
        <v>148356.64000000001</v>
      </c>
      <c r="F51" s="108">
        <v>68667.94</v>
      </c>
      <c r="G51" s="108">
        <v>0</v>
      </c>
      <c r="H51" s="118">
        <f t="shared" si="7"/>
        <v>79688.700000000012</v>
      </c>
    </row>
    <row r="52" spans="1:8" ht="12.75" customHeight="1" x14ac:dyDescent="0.25">
      <c r="A52" s="18">
        <v>54204</v>
      </c>
      <c r="B52" s="19" t="s">
        <v>49</v>
      </c>
      <c r="C52" s="110">
        <v>1200</v>
      </c>
      <c r="D52" s="110">
        <v>0</v>
      </c>
      <c r="E52" s="108">
        <f t="shared" si="6"/>
        <v>1200</v>
      </c>
      <c r="F52" s="108">
        <v>0</v>
      </c>
      <c r="G52" s="108">
        <v>0</v>
      </c>
      <c r="H52" s="124">
        <f t="shared" si="7"/>
        <v>1200</v>
      </c>
    </row>
    <row r="53" spans="1:8" ht="12.75" customHeight="1" x14ac:dyDescent="0.25">
      <c r="A53" s="18"/>
      <c r="B53" s="22" t="s">
        <v>44</v>
      </c>
      <c r="C53" s="112">
        <f t="shared" ref="C53:G53" si="8">SUM(C49:C52)</f>
        <v>387795</v>
      </c>
      <c r="D53" s="112">
        <f t="shared" si="8"/>
        <v>381.6400000000001</v>
      </c>
      <c r="E53" s="112">
        <f t="shared" si="8"/>
        <v>388176.64000000001</v>
      </c>
      <c r="F53" s="112">
        <f t="shared" si="8"/>
        <v>121368.25</v>
      </c>
      <c r="G53" s="112">
        <f t="shared" si="8"/>
        <v>0</v>
      </c>
      <c r="H53" s="125">
        <f t="shared" si="7"/>
        <v>266808.39</v>
      </c>
    </row>
    <row r="54" spans="1:8" ht="12.75" customHeight="1" x14ac:dyDescent="0.25">
      <c r="A54" s="18">
        <v>54301</v>
      </c>
      <c r="B54" s="19" t="s">
        <v>50</v>
      </c>
      <c r="C54" s="110">
        <v>32600</v>
      </c>
      <c r="D54" s="110">
        <v>0</v>
      </c>
      <c r="E54" s="108">
        <f t="shared" ref="E54:E65" si="9">+C54+D54</f>
        <v>32600</v>
      </c>
      <c r="F54" s="108">
        <v>21188.65</v>
      </c>
      <c r="G54" s="108">
        <v>0</v>
      </c>
      <c r="H54" s="124">
        <f t="shared" si="7"/>
        <v>11411.349999999999</v>
      </c>
    </row>
    <row r="55" spans="1:8" ht="12.75" customHeight="1" x14ac:dyDescent="0.25">
      <c r="A55" s="13">
        <v>54302</v>
      </c>
      <c r="B55" s="14" t="s">
        <v>51</v>
      </c>
      <c r="C55" s="108">
        <v>63000</v>
      </c>
      <c r="D55" s="108">
        <v>0</v>
      </c>
      <c r="E55" s="108">
        <f t="shared" si="9"/>
        <v>63000</v>
      </c>
      <c r="F55" s="108">
        <v>42580.59</v>
      </c>
      <c r="G55" s="108">
        <v>0</v>
      </c>
      <c r="H55" s="109">
        <f t="shared" si="7"/>
        <v>20419.410000000003</v>
      </c>
    </row>
    <row r="56" spans="1:8" ht="12.75" customHeight="1" x14ac:dyDescent="0.25">
      <c r="A56" s="18">
        <v>54304</v>
      </c>
      <c r="B56" s="19" t="s">
        <v>52</v>
      </c>
      <c r="C56" s="110">
        <v>4500</v>
      </c>
      <c r="D56" s="110">
        <v>0</v>
      </c>
      <c r="E56" s="108">
        <f t="shared" si="9"/>
        <v>4500</v>
      </c>
      <c r="F56" s="108">
        <v>0</v>
      </c>
      <c r="G56" s="108">
        <v>0</v>
      </c>
      <c r="H56" s="124">
        <f t="shared" si="7"/>
        <v>4500</v>
      </c>
    </row>
    <row r="57" spans="1:8" ht="12.75" customHeight="1" x14ac:dyDescent="0.25">
      <c r="A57" s="18">
        <v>54305</v>
      </c>
      <c r="B57" s="19" t="s">
        <v>53</v>
      </c>
      <c r="C57" s="110">
        <v>44600</v>
      </c>
      <c r="D57" s="110">
        <v>-4655.05</v>
      </c>
      <c r="E57" s="108">
        <f t="shared" si="9"/>
        <v>39944.949999999997</v>
      </c>
      <c r="F57" s="108">
        <v>565</v>
      </c>
      <c r="G57" s="108">
        <v>0</v>
      </c>
      <c r="H57" s="124">
        <f t="shared" si="7"/>
        <v>39379.949999999997</v>
      </c>
    </row>
    <row r="58" spans="1:8" ht="12.75" customHeight="1" x14ac:dyDescent="0.25">
      <c r="A58" s="18">
        <v>54306</v>
      </c>
      <c r="B58" s="19" t="s">
        <v>54</v>
      </c>
      <c r="C58" s="110">
        <v>4300</v>
      </c>
      <c r="D58" s="110">
        <v>70</v>
      </c>
      <c r="E58" s="108">
        <f t="shared" si="9"/>
        <v>4370</v>
      </c>
      <c r="F58" s="108">
        <v>4320</v>
      </c>
      <c r="G58" s="108">
        <v>0</v>
      </c>
      <c r="H58" s="124">
        <f t="shared" si="7"/>
        <v>50</v>
      </c>
    </row>
    <row r="59" spans="1:8" ht="12.75" customHeight="1" x14ac:dyDescent="0.25">
      <c r="A59" s="18">
        <v>54307</v>
      </c>
      <c r="B59" s="19" t="s">
        <v>55</v>
      </c>
      <c r="C59" s="110">
        <v>6500</v>
      </c>
      <c r="D59" s="110">
        <v>420</v>
      </c>
      <c r="E59" s="108">
        <f t="shared" si="9"/>
        <v>6920</v>
      </c>
      <c r="F59" s="108">
        <v>6450</v>
      </c>
      <c r="G59" s="108">
        <v>0</v>
      </c>
      <c r="H59" s="124">
        <f t="shared" si="7"/>
        <v>470</v>
      </c>
    </row>
    <row r="60" spans="1:8" ht="12.75" customHeight="1" x14ac:dyDescent="0.25">
      <c r="A60" s="18">
        <v>54308</v>
      </c>
      <c r="B60" s="19" t="s">
        <v>56</v>
      </c>
      <c r="C60" s="110">
        <v>500</v>
      </c>
      <c r="D60" s="110">
        <v>0</v>
      </c>
      <c r="E60" s="108">
        <f t="shared" si="9"/>
        <v>500</v>
      </c>
      <c r="F60" s="108">
        <v>0</v>
      </c>
      <c r="G60" s="108"/>
      <c r="H60" s="124">
        <f t="shared" si="7"/>
        <v>500</v>
      </c>
    </row>
    <row r="61" spans="1:8" ht="12.75" customHeight="1" x14ac:dyDescent="0.25">
      <c r="A61" s="18">
        <v>54313</v>
      </c>
      <c r="B61" s="19" t="s">
        <v>57</v>
      </c>
      <c r="C61" s="110">
        <v>37130</v>
      </c>
      <c r="D61" s="110">
        <v>-636</v>
      </c>
      <c r="E61" s="108">
        <f t="shared" si="9"/>
        <v>36494</v>
      </c>
      <c r="F61" s="108">
        <v>0</v>
      </c>
      <c r="G61" s="108">
        <v>0</v>
      </c>
      <c r="H61" s="124">
        <f t="shared" si="7"/>
        <v>36494</v>
      </c>
    </row>
    <row r="62" spans="1:8" ht="12.75" customHeight="1" x14ac:dyDescent="0.25">
      <c r="A62" s="18">
        <v>54314</v>
      </c>
      <c r="B62" s="19" t="s">
        <v>58</v>
      </c>
      <c r="C62" s="110">
        <v>35810</v>
      </c>
      <c r="D62" s="110">
        <v>-586.15</v>
      </c>
      <c r="E62" s="108">
        <f t="shared" si="9"/>
        <v>35223.85</v>
      </c>
      <c r="F62" s="108">
        <v>728.25</v>
      </c>
      <c r="G62" s="108">
        <v>0</v>
      </c>
      <c r="H62" s="124">
        <f t="shared" si="7"/>
        <v>34495.599999999999</v>
      </c>
    </row>
    <row r="63" spans="1:8" ht="12.75" customHeight="1" x14ac:dyDescent="0.25">
      <c r="A63" s="18">
        <v>54316</v>
      </c>
      <c r="B63" s="19" t="s">
        <v>59</v>
      </c>
      <c r="C63" s="110">
        <v>25000</v>
      </c>
      <c r="D63" s="110">
        <v>0</v>
      </c>
      <c r="E63" s="108">
        <f t="shared" si="9"/>
        <v>25000</v>
      </c>
      <c r="F63" s="108">
        <v>8188.75</v>
      </c>
      <c r="G63" s="108">
        <v>0</v>
      </c>
      <c r="H63" s="124">
        <f t="shared" si="7"/>
        <v>16811.25</v>
      </c>
    </row>
    <row r="64" spans="1:8" ht="12.75" customHeight="1" x14ac:dyDescent="0.25">
      <c r="A64" s="18">
        <v>54317</v>
      </c>
      <c r="B64" s="19" t="s">
        <v>60</v>
      </c>
      <c r="C64" s="110">
        <v>598270</v>
      </c>
      <c r="D64" s="110">
        <v>1600</v>
      </c>
      <c r="E64" s="108">
        <f t="shared" si="9"/>
        <v>599870</v>
      </c>
      <c r="F64" s="108">
        <v>584080.92000000004</v>
      </c>
      <c r="G64" s="108">
        <v>0</v>
      </c>
      <c r="H64" s="124">
        <f t="shared" si="7"/>
        <v>15789.079999999958</v>
      </c>
    </row>
    <row r="65" spans="1:9" ht="12.75" customHeight="1" x14ac:dyDescent="0.25">
      <c r="A65" s="18">
        <v>54399</v>
      </c>
      <c r="B65" s="19" t="s">
        <v>61</v>
      </c>
      <c r="C65" s="110">
        <v>44460</v>
      </c>
      <c r="D65" s="110">
        <v>8546.86</v>
      </c>
      <c r="E65" s="108">
        <f t="shared" si="9"/>
        <v>53006.86</v>
      </c>
      <c r="F65" s="108">
        <v>43740.06</v>
      </c>
      <c r="G65" s="108">
        <v>0</v>
      </c>
      <c r="H65" s="124">
        <f t="shared" si="7"/>
        <v>9266.8000000000029</v>
      </c>
    </row>
    <row r="66" spans="1:9" ht="12.75" customHeight="1" x14ac:dyDescent="0.25">
      <c r="A66" s="18"/>
      <c r="B66" s="22" t="s">
        <v>44</v>
      </c>
      <c r="C66" s="112">
        <f t="shared" ref="C66:G66" si="10">SUM(C54:C65)</f>
        <v>896670</v>
      </c>
      <c r="D66" s="112">
        <f t="shared" si="10"/>
        <v>4759.6600000000008</v>
      </c>
      <c r="E66" s="112">
        <f t="shared" si="10"/>
        <v>901429.66</v>
      </c>
      <c r="F66" s="112">
        <f t="shared" si="10"/>
        <v>711842.22</v>
      </c>
      <c r="G66" s="112">
        <f t="shared" si="10"/>
        <v>0</v>
      </c>
      <c r="H66" s="125">
        <f t="shared" si="7"/>
        <v>189587.44000000006</v>
      </c>
    </row>
    <row r="67" spans="1:9" ht="12.75" customHeight="1" x14ac:dyDescent="0.25">
      <c r="A67" s="18">
        <v>54402</v>
      </c>
      <c r="B67" s="19" t="s">
        <v>62</v>
      </c>
      <c r="C67" s="110">
        <v>11035</v>
      </c>
      <c r="D67" s="110">
        <v>597.4</v>
      </c>
      <c r="E67" s="108">
        <f t="shared" ref="E67:E69" si="11">+C67+D67</f>
        <v>11632.4</v>
      </c>
      <c r="F67" s="108">
        <v>3632.4</v>
      </c>
      <c r="G67" s="110">
        <v>0</v>
      </c>
      <c r="H67" s="124">
        <f t="shared" si="7"/>
        <v>8000</v>
      </c>
    </row>
    <row r="68" spans="1:9" ht="12.75" customHeight="1" x14ac:dyDescent="0.25">
      <c r="A68" s="18">
        <v>54403</v>
      </c>
      <c r="B68" s="19" t="s">
        <v>63</v>
      </c>
      <c r="C68" s="110">
        <v>11460</v>
      </c>
      <c r="D68" s="110">
        <v>51</v>
      </c>
      <c r="E68" s="108">
        <f t="shared" si="11"/>
        <v>11511</v>
      </c>
      <c r="F68" s="108">
        <v>1716</v>
      </c>
      <c r="G68" s="108">
        <v>0</v>
      </c>
      <c r="H68" s="124">
        <f t="shared" si="7"/>
        <v>9795</v>
      </c>
    </row>
    <row r="69" spans="1:9" ht="12.75" customHeight="1" x14ac:dyDescent="0.25">
      <c r="A69" s="18">
        <v>54404</v>
      </c>
      <c r="B69" s="19" t="s">
        <v>64</v>
      </c>
      <c r="C69" s="110">
        <v>20000</v>
      </c>
      <c r="D69" s="110">
        <v>1325</v>
      </c>
      <c r="E69" s="108">
        <f t="shared" si="11"/>
        <v>21325</v>
      </c>
      <c r="F69" s="108">
        <v>2235</v>
      </c>
      <c r="G69" s="108">
        <v>0</v>
      </c>
      <c r="H69" s="124">
        <f t="shared" si="7"/>
        <v>19090</v>
      </c>
    </row>
    <row r="70" spans="1:9" ht="12.75" customHeight="1" x14ac:dyDescent="0.25">
      <c r="A70" s="18"/>
      <c r="B70" s="22" t="s">
        <v>44</v>
      </c>
      <c r="C70" s="112">
        <f t="shared" ref="C70:G70" si="12">SUM(C67:C69)</f>
        <v>42495</v>
      </c>
      <c r="D70" s="112">
        <f t="shared" si="12"/>
        <v>1973.4</v>
      </c>
      <c r="E70" s="112">
        <f t="shared" si="12"/>
        <v>44468.4</v>
      </c>
      <c r="F70" s="112">
        <f t="shared" si="12"/>
        <v>7583.4</v>
      </c>
      <c r="G70" s="112">
        <f t="shared" si="12"/>
        <v>0</v>
      </c>
      <c r="H70" s="125">
        <f t="shared" si="7"/>
        <v>36885</v>
      </c>
    </row>
    <row r="71" spans="1:9" ht="12.75" customHeight="1" x14ac:dyDescent="0.25">
      <c r="A71" s="18">
        <v>54505</v>
      </c>
      <c r="B71" s="19" t="s">
        <v>65</v>
      </c>
      <c r="C71" s="110">
        <v>7000</v>
      </c>
      <c r="D71" s="110">
        <v>75</v>
      </c>
      <c r="E71" s="108">
        <f t="shared" ref="E71:E72" si="13">+C71+D71</f>
        <v>7075</v>
      </c>
      <c r="F71" s="108">
        <v>75</v>
      </c>
      <c r="G71" s="108">
        <v>0</v>
      </c>
      <c r="H71" s="124">
        <f t="shared" si="7"/>
        <v>7000</v>
      </c>
    </row>
    <row r="72" spans="1:9" ht="12.75" customHeight="1" x14ac:dyDescent="0.25">
      <c r="A72" s="18">
        <v>54599</v>
      </c>
      <c r="B72" s="19" t="s">
        <v>66</v>
      </c>
      <c r="C72" s="110">
        <v>78800</v>
      </c>
      <c r="D72" s="110">
        <v>-12680.29</v>
      </c>
      <c r="E72" s="108">
        <f t="shared" si="13"/>
        <v>66119.709999999992</v>
      </c>
      <c r="F72" s="108">
        <v>0</v>
      </c>
      <c r="G72" s="108">
        <v>0</v>
      </c>
      <c r="H72" s="124">
        <f t="shared" si="7"/>
        <v>66119.709999999992</v>
      </c>
    </row>
    <row r="73" spans="1:9" ht="12.75" customHeight="1" x14ac:dyDescent="0.25">
      <c r="A73" s="18"/>
      <c r="B73" s="22" t="s">
        <v>44</v>
      </c>
      <c r="C73" s="112">
        <f t="shared" ref="C73:G73" si="14">SUM(C71:C72)</f>
        <v>85800</v>
      </c>
      <c r="D73" s="112">
        <f t="shared" si="14"/>
        <v>-12605.29</v>
      </c>
      <c r="E73" s="112">
        <f t="shared" si="14"/>
        <v>73194.709999999992</v>
      </c>
      <c r="F73" s="112">
        <f t="shared" si="14"/>
        <v>75</v>
      </c>
      <c r="G73" s="112">
        <f t="shared" si="14"/>
        <v>0</v>
      </c>
      <c r="H73" s="124">
        <f t="shared" si="7"/>
        <v>73119.709999999992</v>
      </c>
    </row>
    <row r="74" spans="1:9" ht="12.75" customHeight="1" x14ac:dyDescent="0.25">
      <c r="A74" s="52"/>
      <c r="B74" s="22" t="s">
        <v>25</v>
      </c>
      <c r="C74" s="112">
        <f t="shared" ref="C74:G74" si="15">+C73+C70+C66+C53+C43</f>
        <v>2659864</v>
      </c>
      <c r="D74" s="112">
        <f t="shared" si="15"/>
        <v>-414912.74</v>
      </c>
      <c r="E74" s="113">
        <f t="shared" si="15"/>
        <v>2244951.2600000002</v>
      </c>
      <c r="F74" s="114">
        <f t="shared" si="15"/>
        <v>1478133.41</v>
      </c>
      <c r="G74" s="126">
        <f t="shared" si="15"/>
        <v>90</v>
      </c>
      <c r="H74" s="127">
        <f t="shared" si="7"/>
        <v>766727.85000000033</v>
      </c>
    </row>
    <row r="75" spans="1:9" ht="12.75" customHeight="1" x14ac:dyDescent="0.25">
      <c r="A75" s="18">
        <v>55599</v>
      </c>
      <c r="B75" s="19" t="s">
        <v>67</v>
      </c>
      <c r="C75" s="110">
        <v>4710</v>
      </c>
      <c r="D75" s="110">
        <v>0</v>
      </c>
      <c r="E75" s="108">
        <f>+C75+D75</f>
        <v>4710</v>
      </c>
      <c r="F75" s="108">
        <v>3161.75</v>
      </c>
      <c r="G75" s="108">
        <v>0</v>
      </c>
      <c r="H75" s="124">
        <f t="shared" si="7"/>
        <v>1548.25</v>
      </c>
    </row>
    <row r="76" spans="1:9" ht="12.75" customHeight="1" x14ac:dyDescent="0.25">
      <c r="A76" s="18"/>
      <c r="B76" s="22" t="s">
        <v>44</v>
      </c>
      <c r="C76" s="112">
        <f t="shared" ref="C76:G76" si="16">SUM(C75)</f>
        <v>4710</v>
      </c>
      <c r="D76" s="112">
        <f t="shared" si="16"/>
        <v>0</v>
      </c>
      <c r="E76" s="112">
        <f t="shared" si="16"/>
        <v>4710</v>
      </c>
      <c r="F76" s="112">
        <f t="shared" si="16"/>
        <v>3161.75</v>
      </c>
      <c r="G76" s="112">
        <f t="shared" si="16"/>
        <v>0</v>
      </c>
      <c r="H76" s="124">
        <f t="shared" si="7"/>
        <v>1548.25</v>
      </c>
    </row>
    <row r="77" spans="1:9" ht="12.75" customHeight="1" x14ac:dyDescent="0.25">
      <c r="A77" s="18">
        <v>55601</v>
      </c>
      <c r="B77" s="19" t="s">
        <v>68</v>
      </c>
      <c r="C77" s="110">
        <v>48000</v>
      </c>
      <c r="D77" s="110">
        <v>-11975.72</v>
      </c>
      <c r="E77" s="108">
        <f t="shared" ref="E77:E79" si="17">+C77+D77</f>
        <v>36024.28</v>
      </c>
      <c r="F77" s="108">
        <v>36024.28</v>
      </c>
      <c r="G77" s="108">
        <v>0</v>
      </c>
      <c r="H77" s="124">
        <f t="shared" si="7"/>
        <v>0</v>
      </c>
    </row>
    <row r="78" spans="1:9" ht="12.75" customHeight="1" x14ac:dyDescent="0.25">
      <c r="A78" s="18">
        <v>55602</v>
      </c>
      <c r="B78" s="19" t="s">
        <v>69</v>
      </c>
      <c r="C78" s="110">
        <v>26000</v>
      </c>
      <c r="D78" s="110">
        <v>13004.99</v>
      </c>
      <c r="E78" s="108">
        <f t="shared" si="17"/>
        <v>39004.99</v>
      </c>
      <c r="F78" s="108">
        <v>39004.99</v>
      </c>
      <c r="G78" s="108">
        <v>0</v>
      </c>
      <c r="H78" s="124">
        <f t="shared" si="7"/>
        <v>0</v>
      </c>
    </row>
    <row r="79" spans="1:9" ht="12.75" customHeight="1" x14ac:dyDescent="0.25">
      <c r="A79" s="18">
        <v>55603</v>
      </c>
      <c r="B79" s="19" t="s">
        <v>70</v>
      </c>
      <c r="C79" s="110">
        <v>25</v>
      </c>
      <c r="D79" s="110">
        <v>0</v>
      </c>
      <c r="E79" s="108">
        <f t="shared" si="17"/>
        <v>25</v>
      </c>
      <c r="F79" s="108">
        <v>25</v>
      </c>
      <c r="G79" s="110">
        <v>0</v>
      </c>
      <c r="H79" s="124">
        <f t="shared" si="7"/>
        <v>0</v>
      </c>
    </row>
    <row r="80" spans="1:9" ht="12.75" customHeight="1" x14ac:dyDescent="0.25">
      <c r="A80" s="18"/>
      <c r="B80" s="22" t="s">
        <v>44</v>
      </c>
      <c r="C80" s="112">
        <f>SUM(C77:C79)</f>
        <v>74025</v>
      </c>
      <c r="D80" s="112">
        <f>SUM(D77:D78)</f>
        <v>1029.2700000000004</v>
      </c>
      <c r="E80" s="112">
        <f t="shared" ref="E80:G80" si="18">SUM(E77:E79)</f>
        <v>75054.26999999999</v>
      </c>
      <c r="F80" s="112">
        <f t="shared" si="18"/>
        <v>75054.26999999999</v>
      </c>
      <c r="G80" s="112">
        <f t="shared" si="18"/>
        <v>0</v>
      </c>
      <c r="H80" s="124">
        <f t="shared" si="7"/>
        <v>0</v>
      </c>
      <c r="I80" s="88"/>
    </row>
    <row r="81" spans="1:12" ht="12.75" customHeight="1" x14ac:dyDescent="0.25">
      <c r="A81" s="52"/>
      <c r="B81" s="22" t="s">
        <v>25</v>
      </c>
      <c r="C81" s="112">
        <f>+C80+C76</f>
        <v>78735</v>
      </c>
      <c r="D81" s="112">
        <f>+D76+D80</f>
        <v>1029.2700000000004</v>
      </c>
      <c r="E81" s="113">
        <f t="shared" ref="E81:F81" si="19">+E80+E76</f>
        <v>79764.26999999999</v>
      </c>
      <c r="F81" s="114">
        <f t="shared" si="19"/>
        <v>78216.01999999999</v>
      </c>
      <c r="G81" s="126">
        <f>+G76+G80</f>
        <v>0</v>
      </c>
      <c r="H81" s="127">
        <f t="shared" si="7"/>
        <v>1548.25</v>
      </c>
      <c r="I81" s="88"/>
    </row>
    <row r="82" spans="1:12" ht="12.75" customHeight="1" x14ac:dyDescent="0.25">
      <c r="A82" s="18">
        <v>56303</v>
      </c>
      <c r="B82" s="19" t="s">
        <v>71</v>
      </c>
      <c r="C82" s="110">
        <v>4000</v>
      </c>
      <c r="D82" s="110">
        <v>0</v>
      </c>
      <c r="E82" s="108">
        <f t="shared" ref="E82:E83" si="20">+C82+D82</f>
        <v>4000</v>
      </c>
      <c r="F82" s="108"/>
      <c r="G82" s="110">
        <v>0</v>
      </c>
      <c r="H82" s="124">
        <f t="shared" si="7"/>
        <v>4000</v>
      </c>
      <c r="I82" s="88"/>
      <c r="J82" s="99"/>
      <c r="K82" s="99"/>
      <c r="L82" s="99"/>
    </row>
    <row r="83" spans="1:12" ht="12.75" customHeight="1" x14ac:dyDescent="0.25">
      <c r="A83" s="18">
        <v>56304</v>
      </c>
      <c r="B83" s="19" t="s">
        <v>72</v>
      </c>
      <c r="C83" s="110">
        <v>0</v>
      </c>
      <c r="D83" s="110">
        <v>0</v>
      </c>
      <c r="E83" s="108">
        <f t="shared" si="20"/>
        <v>0</v>
      </c>
      <c r="F83" s="108">
        <v>0</v>
      </c>
      <c r="G83" s="110">
        <v>0</v>
      </c>
      <c r="H83" s="124">
        <f t="shared" si="7"/>
        <v>0</v>
      </c>
      <c r="I83" s="88"/>
      <c r="J83" s="99"/>
      <c r="K83" s="99"/>
      <c r="L83" s="99"/>
    </row>
    <row r="84" spans="1:12" ht="12.75" customHeight="1" x14ac:dyDescent="0.25">
      <c r="A84" s="18"/>
      <c r="B84" s="22" t="s">
        <v>44</v>
      </c>
      <c r="C84" s="112">
        <f>C83+C82</f>
        <v>4000</v>
      </c>
      <c r="D84" s="112">
        <f t="shared" ref="D84:F84" si="21">SUM(D82:D83)</f>
        <v>0</v>
      </c>
      <c r="E84" s="112">
        <f t="shared" si="21"/>
        <v>4000</v>
      </c>
      <c r="F84" s="112">
        <f t="shared" si="21"/>
        <v>0</v>
      </c>
      <c r="G84" s="112">
        <f>SUM(G82)</f>
        <v>0</v>
      </c>
      <c r="H84" s="125">
        <f t="shared" si="7"/>
        <v>4000</v>
      </c>
      <c r="I84" s="88"/>
      <c r="J84" s="99"/>
      <c r="K84" s="99"/>
      <c r="L84" s="99"/>
    </row>
    <row r="85" spans="1:12" ht="12.75" customHeight="1" x14ac:dyDescent="0.25">
      <c r="A85" s="18"/>
      <c r="B85" s="19" t="s">
        <v>73</v>
      </c>
      <c r="C85" s="110">
        <v>5500</v>
      </c>
      <c r="D85" s="110">
        <v>0</v>
      </c>
      <c r="E85" s="108">
        <f>+C85+D85</f>
        <v>5500</v>
      </c>
      <c r="F85" s="108">
        <v>5242.17</v>
      </c>
      <c r="G85" s="110">
        <v>0</v>
      </c>
      <c r="H85" s="124">
        <f t="shared" si="7"/>
        <v>257.82999999999993</v>
      </c>
      <c r="I85" s="88"/>
      <c r="J85" s="99"/>
      <c r="K85" s="99"/>
      <c r="L85" s="99"/>
    </row>
    <row r="86" spans="1:12" ht="12.75" customHeight="1" x14ac:dyDescent="0.25">
      <c r="A86" s="31"/>
      <c r="B86" s="56" t="s">
        <v>44</v>
      </c>
      <c r="C86" s="128">
        <f t="shared" ref="C86:G86" si="22">SUM(C85)</f>
        <v>5500</v>
      </c>
      <c r="D86" s="128">
        <f t="shared" si="22"/>
        <v>0</v>
      </c>
      <c r="E86" s="128">
        <f t="shared" si="22"/>
        <v>5500</v>
      </c>
      <c r="F86" s="128">
        <f t="shared" si="22"/>
        <v>5242.17</v>
      </c>
      <c r="G86" s="128">
        <f t="shared" si="22"/>
        <v>0</v>
      </c>
      <c r="H86" s="129">
        <f t="shared" si="7"/>
        <v>257.82999999999993</v>
      </c>
      <c r="I86" s="88"/>
      <c r="J86" s="99"/>
      <c r="K86" s="99"/>
      <c r="L86" s="99"/>
    </row>
    <row r="87" spans="1:12" ht="12.75" customHeight="1" x14ac:dyDescent="0.25">
      <c r="A87" s="59"/>
      <c r="B87" s="60" t="s">
        <v>25</v>
      </c>
      <c r="C87" s="130">
        <f t="shared" ref="C87:H87" si="23">+C84+C86</f>
        <v>9500</v>
      </c>
      <c r="D87" s="130">
        <f t="shared" si="23"/>
        <v>0</v>
      </c>
      <c r="E87" s="131">
        <f t="shared" si="23"/>
        <v>9500</v>
      </c>
      <c r="F87" s="132">
        <f t="shared" si="23"/>
        <v>5242.17</v>
      </c>
      <c r="G87" s="133">
        <f t="shared" si="23"/>
        <v>0</v>
      </c>
      <c r="H87" s="134">
        <f t="shared" si="23"/>
        <v>4257.83</v>
      </c>
      <c r="I87" s="88"/>
      <c r="J87" s="99"/>
      <c r="K87" s="99"/>
      <c r="L87" s="99"/>
    </row>
    <row r="88" spans="1:12" ht="12.75" customHeight="1" x14ac:dyDescent="0.25">
      <c r="A88" s="12"/>
      <c r="B88" s="12"/>
      <c r="C88" s="121"/>
      <c r="D88" s="121"/>
      <c r="E88" s="121"/>
      <c r="F88" s="121"/>
      <c r="G88" s="121"/>
      <c r="H88" s="121"/>
      <c r="I88" s="88"/>
      <c r="J88" s="99"/>
      <c r="K88" s="99"/>
      <c r="L88" s="99"/>
    </row>
    <row r="89" spans="1:12" ht="12.75" customHeight="1" x14ac:dyDescent="0.25">
      <c r="A89" s="12"/>
      <c r="B89" s="12"/>
      <c r="C89" s="121"/>
      <c r="D89" s="121"/>
      <c r="E89" s="121"/>
      <c r="F89" s="121"/>
      <c r="G89" s="121"/>
      <c r="H89" s="121"/>
      <c r="I89" s="88"/>
      <c r="J89" s="99"/>
      <c r="K89" s="99"/>
      <c r="L89" s="99"/>
    </row>
    <row r="90" spans="1:12" ht="12.75" customHeight="1" x14ac:dyDescent="0.25">
      <c r="A90" s="12"/>
      <c r="B90" s="12"/>
      <c r="C90" s="121"/>
      <c r="D90" s="121"/>
      <c r="E90" s="121"/>
      <c r="F90" s="121"/>
      <c r="G90" s="121"/>
      <c r="H90" s="121"/>
      <c r="I90" s="88"/>
      <c r="J90" s="99"/>
      <c r="K90" s="99"/>
      <c r="L90" s="99"/>
    </row>
    <row r="91" spans="1:12" ht="12.75" customHeight="1" x14ac:dyDescent="0.25">
      <c r="A91" s="5" t="s">
        <v>5</v>
      </c>
      <c r="B91" s="6" t="s">
        <v>6</v>
      </c>
      <c r="C91" s="41" t="s">
        <v>7</v>
      </c>
      <c r="D91" s="7" t="s">
        <v>8</v>
      </c>
      <c r="E91" s="97" t="s">
        <v>45</v>
      </c>
      <c r="F91" s="98" t="s">
        <v>10</v>
      </c>
      <c r="G91" s="44" t="s">
        <v>11</v>
      </c>
      <c r="H91" s="45" t="s">
        <v>12</v>
      </c>
      <c r="I91" s="88"/>
      <c r="J91" s="99"/>
      <c r="K91" s="99"/>
      <c r="L91" s="99"/>
    </row>
    <row r="92" spans="1:12" ht="12.75" customHeight="1" x14ac:dyDescent="0.25">
      <c r="A92" s="46">
        <v>61101</v>
      </c>
      <c r="B92" s="47" t="s">
        <v>74</v>
      </c>
      <c r="C92" s="122">
        <v>3060</v>
      </c>
      <c r="D92" s="122">
        <v>-125</v>
      </c>
      <c r="E92" s="122">
        <f t="shared" ref="E92:E97" si="24">+C92+D92</f>
        <v>2935</v>
      </c>
      <c r="F92" s="122">
        <v>0</v>
      </c>
      <c r="G92" s="122">
        <v>0</v>
      </c>
      <c r="H92" s="123">
        <f t="shared" ref="H92:H96" si="25">+E92-F92-G92</f>
        <v>2935</v>
      </c>
      <c r="I92" s="102"/>
      <c r="J92" s="103"/>
      <c r="K92" s="103"/>
      <c r="L92" s="103"/>
    </row>
    <row r="93" spans="1:12" ht="12.75" customHeight="1" x14ac:dyDescent="0.25">
      <c r="A93" s="18">
        <v>61102</v>
      </c>
      <c r="B93" s="19" t="s">
        <v>75</v>
      </c>
      <c r="C93" s="110">
        <v>6760</v>
      </c>
      <c r="D93" s="110">
        <v>0</v>
      </c>
      <c r="E93" s="108">
        <f t="shared" si="24"/>
        <v>6760</v>
      </c>
      <c r="F93" s="108">
        <v>0</v>
      </c>
      <c r="G93" s="110">
        <v>0</v>
      </c>
      <c r="H93" s="124">
        <f t="shared" si="25"/>
        <v>6760</v>
      </c>
      <c r="I93" s="102"/>
      <c r="J93" s="103"/>
      <c r="K93" s="103"/>
      <c r="L93" s="103"/>
    </row>
    <row r="94" spans="1:12" ht="12.75" customHeight="1" x14ac:dyDescent="0.25">
      <c r="A94" s="18">
        <v>61103</v>
      </c>
      <c r="B94" s="19" t="s">
        <v>76</v>
      </c>
      <c r="C94" s="110">
        <v>500</v>
      </c>
      <c r="D94" s="110">
        <v>0</v>
      </c>
      <c r="E94" s="108">
        <f t="shared" si="24"/>
        <v>500</v>
      </c>
      <c r="F94" s="108">
        <v>0</v>
      </c>
      <c r="G94" s="110">
        <v>0</v>
      </c>
      <c r="H94" s="124">
        <f t="shared" si="25"/>
        <v>500</v>
      </c>
      <c r="I94" s="102"/>
      <c r="J94" s="103"/>
      <c r="K94" s="103"/>
      <c r="L94" s="103"/>
    </row>
    <row r="95" spans="1:12" ht="12.75" customHeight="1" x14ac:dyDescent="0.25">
      <c r="A95" s="18">
        <v>61104</v>
      </c>
      <c r="B95" s="19" t="s">
        <v>77</v>
      </c>
      <c r="C95" s="110">
        <v>16000</v>
      </c>
      <c r="D95" s="110">
        <v>0</v>
      </c>
      <c r="E95" s="108">
        <f t="shared" si="24"/>
        <v>16000</v>
      </c>
      <c r="F95" s="108">
        <v>0</v>
      </c>
      <c r="G95" s="110">
        <v>0</v>
      </c>
      <c r="H95" s="124">
        <f t="shared" si="25"/>
        <v>16000</v>
      </c>
      <c r="I95" s="102"/>
      <c r="J95" s="103"/>
      <c r="K95" s="103"/>
      <c r="L95" s="103"/>
    </row>
    <row r="96" spans="1:12" ht="12.75" customHeight="1" x14ac:dyDescent="0.25">
      <c r="A96" s="18">
        <v>61108</v>
      </c>
      <c r="B96" s="19" t="s">
        <v>41</v>
      </c>
      <c r="C96" s="110">
        <v>1000</v>
      </c>
      <c r="D96" s="110">
        <v>0</v>
      </c>
      <c r="E96" s="108">
        <f t="shared" si="24"/>
        <v>1000</v>
      </c>
      <c r="F96" s="108">
        <v>0</v>
      </c>
      <c r="G96" s="110">
        <v>0</v>
      </c>
      <c r="H96" s="124">
        <f t="shared" si="25"/>
        <v>1000</v>
      </c>
      <c r="I96" s="88"/>
      <c r="J96" s="99"/>
      <c r="K96" s="99"/>
      <c r="L96" s="99"/>
    </row>
    <row r="97" spans="1:12" ht="12.75" customHeight="1" x14ac:dyDescent="0.25">
      <c r="A97" s="18">
        <v>61199</v>
      </c>
      <c r="B97" s="19" t="s">
        <v>82</v>
      </c>
      <c r="C97" s="110">
        <v>0</v>
      </c>
      <c r="D97" s="110">
        <v>125</v>
      </c>
      <c r="E97" s="108">
        <f t="shared" si="24"/>
        <v>125</v>
      </c>
      <c r="F97" s="108">
        <v>125</v>
      </c>
      <c r="G97" s="110">
        <v>0</v>
      </c>
      <c r="H97" s="124">
        <v>0</v>
      </c>
      <c r="I97" s="88"/>
      <c r="J97" s="99"/>
      <c r="K97" s="99"/>
      <c r="L97" s="99"/>
    </row>
    <row r="98" spans="1:12" ht="12.75" customHeight="1" x14ac:dyDescent="0.25">
      <c r="A98" s="18"/>
      <c r="B98" s="22" t="s">
        <v>44</v>
      </c>
      <c r="C98" s="112">
        <f t="shared" ref="C98:F98" si="26">SUM(C92:C97)</f>
        <v>27320</v>
      </c>
      <c r="D98" s="112">
        <f t="shared" si="26"/>
        <v>0</v>
      </c>
      <c r="E98" s="112">
        <f t="shared" si="26"/>
        <v>27320</v>
      </c>
      <c r="F98" s="112">
        <f t="shared" si="26"/>
        <v>125</v>
      </c>
      <c r="G98" s="112">
        <f>SUM(G96)</f>
        <v>0</v>
      </c>
      <c r="H98" s="125">
        <f>SUM(H92:H97)</f>
        <v>27195</v>
      </c>
      <c r="I98" s="88"/>
      <c r="J98" s="99"/>
      <c r="K98" s="99"/>
      <c r="L98" s="99"/>
    </row>
    <row r="99" spans="1:12" ht="12.75" customHeight="1" x14ac:dyDescent="0.25">
      <c r="A99" s="18">
        <v>61403</v>
      </c>
      <c r="B99" s="19" t="s">
        <v>78</v>
      </c>
      <c r="C99" s="110">
        <v>9235</v>
      </c>
      <c r="D99" s="110"/>
      <c r="E99" s="108">
        <f>+C99+D99</f>
        <v>9235</v>
      </c>
      <c r="F99" s="110">
        <v>0</v>
      </c>
      <c r="G99" s="110">
        <v>0</v>
      </c>
      <c r="H99" s="124">
        <f t="shared" ref="H99:H100" si="27">+E99-F99-G99</f>
        <v>9235</v>
      </c>
      <c r="I99" s="88"/>
      <c r="J99" s="99"/>
      <c r="K99" s="99"/>
      <c r="L99" s="99"/>
    </row>
    <row r="100" spans="1:12" ht="12.75" customHeight="1" x14ac:dyDescent="0.25">
      <c r="A100" s="67"/>
      <c r="B100" s="68" t="s">
        <v>44</v>
      </c>
      <c r="C100" s="135">
        <f t="shared" ref="C100:F100" si="28">+C99</f>
        <v>9235</v>
      </c>
      <c r="D100" s="135">
        <f t="shared" si="28"/>
        <v>0</v>
      </c>
      <c r="E100" s="136">
        <f t="shared" si="28"/>
        <v>9235</v>
      </c>
      <c r="F100" s="136">
        <f t="shared" si="28"/>
        <v>0</v>
      </c>
      <c r="G100" s="136">
        <f>SUM(G99)</f>
        <v>0</v>
      </c>
      <c r="H100" s="137">
        <f t="shared" si="27"/>
        <v>9235</v>
      </c>
      <c r="I100" s="88"/>
      <c r="J100" s="99"/>
      <c r="K100" s="99"/>
      <c r="L100" s="99"/>
    </row>
    <row r="101" spans="1:12" ht="12.75" customHeight="1" x14ac:dyDescent="0.25">
      <c r="A101" s="72"/>
      <c r="B101" s="73" t="s">
        <v>25</v>
      </c>
      <c r="C101" s="138">
        <f>+C98+C100</f>
        <v>36555</v>
      </c>
      <c r="D101" s="138">
        <f t="shared" ref="D101:F101" si="29">+D100+D98</f>
        <v>0</v>
      </c>
      <c r="E101" s="139">
        <f t="shared" si="29"/>
        <v>36555</v>
      </c>
      <c r="F101" s="140">
        <f t="shared" si="29"/>
        <v>125</v>
      </c>
      <c r="G101" s="141">
        <v>0</v>
      </c>
      <c r="H101" s="142">
        <f>+H100+H98</f>
        <v>36430</v>
      </c>
      <c r="I101" s="88"/>
      <c r="J101" s="99"/>
      <c r="K101" s="99"/>
      <c r="L101" s="99"/>
    </row>
    <row r="102" spans="1:12" ht="12.75" customHeight="1" x14ac:dyDescent="0.25">
      <c r="A102" s="79"/>
      <c r="B102" s="80" t="s">
        <v>79</v>
      </c>
      <c r="C102" s="143">
        <f t="shared" ref="C102:D102" si="30">+C101+C87+C81+C74+C24</f>
        <v>10687404</v>
      </c>
      <c r="D102" s="144">
        <f t="shared" si="30"/>
        <v>0</v>
      </c>
      <c r="E102" s="145">
        <f t="shared" ref="E102:G102" si="31">+E24+E74+E81+E101+E87</f>
        <v>10687404</v>
      </c>
      <c r="F102" s="146">
        <f t="shared" si="31"/>
        <v>3924547.32</v>
      </c>
      <c r="G102" s="147">
        <f t="shared" si="31"/>
        <v>141742.51999999996</v>
      </c>
      <c r="H102" s="148">
        <f>+E102-F102-G102</f>
        <v>6621114.1600000001</v>
      </c>
      <c r="I102" s="88"/>
    </row>
    <row r="103" spans="1:12" ht="12.75" customHeight="1" x14ac:dyDescent="0.25">
      <c r="C103" s="87"/>
      <c r="D103" s="87"/>
      <c r="E103" s="87"/>
      <c r="F103" s="87"/>
      <c r="G103" s="87"/>
      <c r="H103" s="88"/>
      <c r="I103" s="88"/>
    </row>
    <row r="104" spans="1:12" ht="12.75" customHeight="1" x14ac:dyDescent="0.25">
      <c r="C104" s="87"/>
      <c r="D104" s="87"/>
      <c r="E104" s="87"/>
      <c r="F104" s="87"/>
      <c r="G104" s="87"/>
      <c r="H104" s="88"/>
      <c r="I104" s="88"/>
    </row>
    <row r="105" spans="1:12" ht="12.75" customHeight="1" x14ac:dyDescent="0.25">
      <c r="C105" s="87"/>
      <c r="D105" s="87"/>
      <c r="E105" s="87"/>
      <c r="F105" s="87"/>
      <c r="H105" s="88"/>
      <c r="I105" s="88"/>
    </row>
    <row r="106" spans="1:12" ht="12.75" customHeight="1" x14ac:dyDescent="0.25">
      <c r="C106" s="87"/>
      <c r="D106" s="87"/>
      <c r="E106" s="87"/>
      <c r="F106" s="87"/>
      <c r="H106" s="88"/>
      <c r="I106" s="88"/>
    </row>
    <row r="107" spans="1:12" ht="12.75" customHeight="1" x14ac:dyDescent="0.25">
      <c r="C107" s="87"/>
      <c r="D107" s="87"/>
      <c r="E107" s="87"/>
      <c r="F107" s="87"/>
      <c r="H107" s="88"/>
      <c r="I107" s="88"/>
    </row>
    <row r="108" spans="1:12" ht="12.75" customHeight="1" x14ac:dyDescent="0.25">
      <c r="C108" s="87"/>
      <c r="D108" s="87"/>
      <c r="E108" s="87"/>
      <c r="F108" s="87"/>
      <c r="G108" s="87"/>
      <c r="H108" s="88"/>
      <c r="I108" s="88"/>
    </row>
    <row r="109" spans="1:12" ht="12.75" customHeight="1" x14ac:dyDescent="0.25">
      <c r="C109" s="87"/>
      <c r="D109" s="87"/>
      <c r="E109" s="87"/>
      <c r="F109" s="87"/>
      <c r="G109" s="87"/>
      <c r="H109" s="88"/>
      <c r="I109" s="88"/>
    </row>
    <row r="110" spans="1:12" ht="12.75" customHeight="1" x14ac:dyDescent="0.25">
      <c r="C110" s="87"/>
      <c r="D110" s="87"/>
      <c r="E110" s="87"/>
      <c r="F110" s="87"/>
      <c r="G110" s="87"/>
      <c r="J110" s="88"/>
    </row>
    <row r="111" spans="1:12" ht="12.75" customHeight="1" x14ac:dyDescent="0.25">
      <c r="C111" s="87"/>
      <c r="D111" s="87"/>
      <c r="E111" s="87"/>
      <c r="F111" s="87"/>
      <c r="G111" s="87"/>
    </row>
    <row r="112" spans="1:12" ht="12.75" customHeight="1" x14ac:dyDescent="0.25">
      <c r="C112" s="89"/>
      <c r="D112" s="89"/>
      <c r="E112" s="89"/>
      <c r="F112" s="89"/>
      <c r="G112" s="89"/>
      <c r="H112" s="89"/>
    </row>
    <row r="113" spans="3:8" ht="12.75" customHeight="1" x14ac:dyDescent="0.25">
      <c r="C113" s="90"/>
      <c r="D113" s="90"/>
      <c r="E113" s="90"/>
      <c r="F113" s="90"/>
      <c r="G113" s="90"/>
      <c r="H113" s="90"/>
    </row>
  </sheetData>
  <mergeCells count="6">
    <mergeCell ref="A8:H8"/>
    <mergeCell ref="B2:I2"/>
    <mergeCell ref="B3:F3"/>
    <mergeCell ref="B4:F4"/>
    <mergeCell ref="A6:H6"/>
    <mergeCell ref="B7:H7"/>
  </mergeCells>
  <pageMargins left="0.70866141732283472" right="0.70866141732283472" top="0.74803149606299213" bottom="0.74803149606299213" header="0" footer="0"/>
  <pageSetup scale="9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/>
  </sheetViews>
  <sheetFormatPr baseColWidth="10" defaultColWidth="14.42578125" defaultRowHeight="15" customHeight="1" x14ac:dyDescent="0.25"/>
  <cols>
    <col min="1" max="1" width="7" customWidth="1"/>
    <col min="2" max="2" width="32.28515625" customWidth="1"/>
    <col min="3" max="3" width="15.7109375" customWidth="1"/>
    <col min="4" max="4" width="13.140625" customWidth="1"/>
    <col min="5" max="5" width="14.7109375" customWidth="1"/>
    <col min="6" max="7" width="14.140625" customWidth="1"/>
    <col min="8" max="8" width="14.7109375" customWidth="1"/>
    <col min="9" max="10" width="10.7109375" customWidth="1"/>
    <col min="11" max="11" width="13.28515625" customWidth="1"/>
    <col min="12" max="12" width="10.7109375" customWidth="1"/>
  </cols>
  <sheetData>
    <row r="1" spans="1:12" ht="12.75" customHeight="1" x14ac:dyDescent="0.25"/>
    <row r="2" spans="1:12" ht="12.75" customHeight="1" x14ac:dyDescent="0.25">
      <c r="A2" s="1"/>
      <c r="B2" s="152" t="s">
        <v>0</v>
      </c>
      <c r="C2" s="150"/>
      <c r="D2" s="150"/>
      <c r="E2" s="150"/>
      <c r="F2" s="150"/>
      <c r="G2" s="150"/>
      <c r="H2" s="150"/>
      <c r="I2" s="150"/>
    </row>
    <row r="3" spans="1:12" ht="12.75" customHeight="1" x14ac:dyDescent="0.25">
      <c r="A3" s="1"/>
      <c r="B3" s="151" t="s">
        <v>1</v>
      </c>
      <c r="C3" s="150"/>
      <c r="D3" s="150"/>
      <c r="E3" s="150"/>
      <c r="F3" s="150"/>
      <c r="G3" s="2"/>
      <c r="H3" s="1"/>
      <c r="I3" s="1"/>
    </row>
    <row r="4" spans="1:12" ht="12.75" customHeight="1" x14ac:dyDescent="0.25">
      <c r="A4" s="3"/>
      <c r="B4" s="151" t="s">
        <v>2</v>
      </c>
      <c r="C4" s="150"/>
      <c r="D4" s="150"/>
      <c r="E4" s="150"/>
      <c r="F4" s="150"/>
      <c r="G4" s="2"/>
      <c r="H4" s="3"/>
      <c r="I4" s="1"/>
    </row>
    <row r="5" spans="1:12" ht="12.75" customHeight="1" x14ac:dyDescent="0.25">
      <c r="A5" s="3"/>
      <c r="B5" s="2"/>
      <c r="C5" s="2"/>
      <c r="D5" s="2"/>
      <c r="E5" s="2"/>
      <c r="F5" s="2"/>
      <c r="G5" s="2"/>
      <c r="H5" s="3"/>
      <c r="I5" s="1"/>
    </row>
    <row r="6" spans="1:12" ht="12.75" customHeight="1" x14ac:dyDescent="0.25">
      <c r="A6" s="149" t="s">
        <v>3</v>
      </c>
      <c r="B6" s="150"/>
      <c r="C6" s="150"/>
      <c r="D6" s="150"/>
      <c r="E6" s="150"/>
      <c r="F6" s="150"/>
      <c r="G6" s="150"/>
      <c r="H6" s="150"/>
      <c r="I6" s="1"/>
    </row>
    <row r="7" spans="1:12" ht="12.75" customHeight="1" x14ac:dyDescent="0.25">
      <c r="A7" s="4"/>
      <c r="B7" s="149" t="s">
        <v>84</v>
      </c>
      <c r="C7" s="150"/>
      <c r="D7" s="150"/>
      <c r="E7" s="150"/>
      <c r="F7" s="150"/>
      <c r="G7" s="150"/>
      <c r="H7" s="150"/>
      <c r="I7" s="1"/>
    </row>
    <row r="8" spans="1:12" ht="12.75" customHeight="1" x14ac:dyDescent="0.25">
      <c r="A8" s="149"/>
      <c r="B8" s="150"/>
      <c r="C8" s="150"/>
      <c r="D8" s="150"/>
      <c r="E8" s="150"/>
      <c r="F8" s="150"/>
      <c r="G8" s="150"/>
      <c r="H8" s="150"/>
      <c r="I8" s="1"/>
    </row>
    <row r="9" spans="1:12" ht="12.75" customHeight="1" x14ac:dyDescent="0.25">
      <c r="A9" s="5" t="s">
        <v>5</v>
      </c>
      <c r="B9" s="6" t="s">
        <v>6</v>
      </c>
      <c r="C9" s="7" t="s">
        <v>7</v>
      </c>
      <c r="D9" s="7" t="s">
        <v>8</v>
      </c>
      <c r="E9" s="91" t="s">
        <v>9</v>
      </c>
      <c r="F9" s="92" t="s">
        <v>10</v>
      </c>
      <c r="G9" s="10" t="s">
        <v>11</v>
      </c>
      <c r="H9" s="11" t="s">
        <v>12</v>
      </c>
      <c r="I9" s="93"/>
      <c r="J9" s="93"/>
      <c r="K9" s="93"/>
      <c r="L9" s="93"/>
    </row>
    <row r="10" spans="1:12" ht="12.75" customHeight="1" x14ac:dyDescent="0.25">
      <c r="A10" s="13">
        <v>51101</v>
      </c>
      <c r="B10" s="14" t="s">
        <v>13</v>
      </c>
      <c r="C10" s="108">
        <v>4878580</v>
      </c>
      <c r="D10" s="108">
        <v>-61600</v>
      </c>
      <c r="E10" s="108">
        <f t="shared" ref="E10:E23" si="0">+C10+D10</f>
        <v>4816980</v>
      </c>
      <c r="F10" s="108">
        <v>1962005.06</v>
      </c>
      <c r="G10" s="108">
        <v>48336.56</v>
      </c>
      <c r="H10" s="109">
        <f t="shared" ref="H10:H23" si="1">+E10-F10-G10</f>
        <v>2806638.38</v>
      </c>
    </row>
    <row r="11" spans="1:12" ht="12.75" customHeight="1" x14ac:dyDescent="0.25">
      <c r="A11" s="18">
        <v>51103</v>
      </c>
      <c r="B11" s="19" t="s">
        <v>14</v>
      </c>
      <c r="C11" s="110">
        <v>179770</v>
      </c>
      <c r="D11" s="108">
        <v>-1825.04</v>
      </c>
      <c r="E11" s="108">
        <f t="shared" si="0"/>
        <v>177944.95999999999</v>
      </c>
      <c r="F11" s="108"/>
      <c r="G11" s="108">
        <v>0</v>
      </c>
      <c r="H11" s="109">
        <f t="shared" si="1"/>
        <v>177944.95999999999</v>
      </c>
    </row>
    <row r="12" spans="1:12" ht="12.75" customHeight="1" x14ac:dyDescent="0.25">
      <c r="A12" s="18">
        <v>51107</v>
      </c>
      <c r="B12" s="19" t="s">
        <v>15</v>
      </c>
      <c r="C12" s="110">
        <v>508950</v>
      </c>
      <c r="D12" s="110">
        <v>-5200</v>
      </c>
      <c r="E12" s="108">
        <f t="shared" si="0"/>
        <v>503750</v>
      </c>
      <c r="F12" s="108"/>
      <c r="G12" s="108">
        <v>0</v>
      </c>
      <c r="H12" s="109">
        <f t="shared" si="1"/>
        <v>503750</v>
      </c>
    </row>
    <row r="13" spans="1:12" ht="12.75" customHeight="1" x14ac:dyDescent="0.25">
      <c r="A13" s="18">
        <v>51201</v>
      </c>
      <c r="B13" s="19" t="s">
        <v>16</v>
      </c>
      <c r="C13" s="110">
        <v>1175355</v>
      </c>
      <c r="D13" s="110">
        <v>391541.04</v>
      </c>
      <c r="E13" s="108">
        <f t="shared" si="0"/>
        <v>1566896.04</v>
      </c>
      <c r="F13" s="108">
        <v>566250.07999999996</v>
      </c>
      <c r="G13" s="108">
        <v>65859.710000000006</v>
      </c>
      <c r="H13" s="109">
        <f t="shared" si="1"/>
        <v>934786.25000000012</v>
      </c>
    </row>
    <row r="14" spans="1:12" ht="12.75" customHeight="1" x14ac:dyDescent="0.25">
      <c r="A14" s="18">
        <v>51203</v>
      </c>
      <c r="B14" s="19" t="s">
        <v>14</v>
      </c>
      <c r="C14" s="110">
        <v>36510</v>
      </c>
      <c r="D14" s="110">
        <v>12319.02</v>
      </c>
      <c r="E14" s="108">
        <f t="shared" si="0"/>
        <v>48829.020000000004</v>
      </c>
      <c r="F14" s="108"/>
      <c r="G14" s="108">
        <v>0</v>
      </c>
      <c r="H14" s="109">
        <f t="shared" si="1"/>
        <v>48829.020000000004</v>
      </c>
    </row>
    <row r="15" spans="1:12" ht="12.75" customHeight="1" x14ac:dyDescent="0.25">
      <c r="A15" s="18">
        <v>51207</v>
      </c>
      <c r="B15" s="19" t="s">
        <v>15</v>
      </c>
      <c r="C15" s="110">
        <v>104000</v>
      </c>
      <c r="D15" s="110">
        <v>35100</v>
      </c>
      <c r="E15" s="108">
        <f t="shared" si="0"/>
        <v>139100</v>
      </c>
      <c r="F15" s="108"/>
      <c r="G15" s="108">
        <v>0</v>
      </c>
      <c r="H15" s="109">
        <f t="shared" si="1"/>
        <v>139100</v>
      </c>
    </row>
    <row r="16" spans="1:12" ht="12.75" customHeight="1" x14ac:dyDescent="0.25">
      <c r="A16" s="18">
        <v>51401</v>
      </c>
      <c r="B16" s="19" t="s">
        <v>17</v>
      </c>
      <c r="C16" s="110">
        <v>322945</v>
      </c>
      <c r="D16" s="110">
        <v>-3300</v>
      </c>
      <c r="E16" s="108">
        <f t="shared" si="0"/>
        <v>319645</v>
      </c>
      <c r="F16" s="108">
        <v>116802.6</v>
      </c>
      <c r="G16" s="108">
        <v>16557.77</v>
      </c>
      <c r="H16" s="109">
        <f t="shared" si="1"/>
        <v>186284.63</v>
      </c>
    </row>
    <row r="17" spans="1:11" ht="12.75" customHeight="1" x14ac:dyDescent="0.25">
      <c r="A17" s="18">
        <v>51402</v>
      </c>
      <c r="B17" s="19" t="s">
        <v>18</v>
      </c>
      <c r="C17" s="110">
        <v>66410</v>
      </c>
      <c r="D17" s="110">
        <v>21278.07</v>
      </c>
      <c r="E17" s="108">
        <f t="shared" si="0"/>
        <v>87688.07</v>
      </c>
      <c r="F17" s="108">
        <v>30778.67</v>
      </c>
      <c r="G17" s="108">
        <v>4629.6499999999996</v>
      </c>
      <c r="H17" s="109">
        <f t="shared" si="1"/>
        <v>52279.750000000007</v>
      </c>
    </row>
    <row r="18" spans="1:11" ht="12.75" customHeight="1" x14ac:dyDescent="0.25">
      <c r="A18" s="18">
        <v>51501</v>
      </c>
      <c r="B18" s="19" t="s">
        <v>19</v>
      </c>
      <c r="C18" s="110">
        <v>363715</v>
      </c>
      <c r="D18" s="110">
        <v>-4774</v>
      </c>
      <c r="E18" s="108">
        <f t="shared" si="0"/>
        <v>358941</v>
      </c>
      <c r="F18" s="108">
        <v>128623.95</v>
      </c>
      <c r="G18" s="108">
        <v>21188.16</v>
      </c>
      <c r="H18" s="109">
        <f t="shared" si="1"/>
        <v>209128.88999999998</v>
      </c>
    </row>
    <row r="19" spans="1:11" ht="12.75" customHeight="1" x14ac:dyDescent="0.25">
      <c r="A19" s="18">
        <v>51502</v>
      </c>
      <c r="B19" s="19" t="s">
        <v>20</v>
      </c>
      <c r="C19" s="110">
        <v>91095</v>
      </c>
      <c r="D19" s="110">
        <v>30344.38</v>
      </c>
      <c r="E19" s="108">
        <f t="shared" si="0"/>
        <v>121439.38</v>
      </c>
      <c r="F19" s="108">
        <v>41022.35</v>
      </c>
      <c r="G19" s="108">
        <v>7968.66</v>
      </c>
      <c r="H19" s="109">
        <f t="shared" si="1"/>
        <v>72448.37</v>
      </c>
    </row>
    <row r="20" spans="1:11" ht="12.75" customHeight="1" x14ac:dyDescent="0.25">
      <c r="A20" s="18">
        <v>51601</v>
      </c>
      <c r="B20" s="19" t="s">
        <v>21</v>
      </c>
      <c r="C20" s="110">
        <v>46630</v>
      </c>
      <c r="D20" s="110"/>
      <c r="E20" s="108">
        <f t="shared" si="0"/>
        <v>46630</v>
      </c>
      <c r="F20" s="108">
        <v>19428.8</v>
      </c>
      <c r="G20" s="108">
        <v>0.4</v>
      </c>
      <c r="H20" s="109">
        <f t="shared" si="1"/>
        <v>27200.799999999999</v>
      </c>
    </row>
    <row r="21" spans="1:11" ht="12.75" customHeight="1" x14ac:dyDescent="0.25">
      <c r="A21" s="18">
        <v>51701</v>
      </c>
      <c r="B21" s="19" t="s">
        <v>22</v>
      </c>
      <c r="C21" s="110">
        <v>50055</v>
      </c>
      <c r="D21" s="110"/>
      <c r="E21" s="108">
        <f t="shared" si="0"/>
        <v>50055</v>
      </c>
      <c r="F21" s="108">
        <v>50048.23</v>
      </c>
      <c r="G21" s="108">
        <v>6.77</v>
      </c>
      <c r="H21" s="109">
        <f t="shared" si="1"/>
        <v>-3.2009950245992513E-12</v>
      </c>
    </row>
    <row r="22" spans="1:11" ht="12.75" customHeight="1" x14ac:dyDescent="0.25">
      <c r="A22" s="18">
        <v>51702</v>
      </c>
      <c r="B22" s="19" t="s">
        <v>23</v>
      </c>
      <c r="C22" s="110">
        <v>7285</v>
      </c>
      <c r="D22" s="110"/>
      <c r="E22" s="108">
        <f t="shared" si="0"/>
        <v>7285</v>
      </c>
      <c r="F22" s="108">
        <v>3556.03</v>
      </c>
      <c r="G22" s="108">
        <v>0.97</v>
      </c>
      <c r="H22" s="109">
        <f t="shared" si="1"/>
        <v>3728</v>
      </c>
    </row>
    <row r="23" spans="1:11" ht="12.75" customHeight="1" x14ac:dyDescent="0.25">
      <c r="A23" s="18">
        <v>51903</v>
      </c>
      <c r="B23" s="19" t="s">
        <v>24</v>
      </c>
      <c r="C23" s="110">
        <v>71450</v>
      </c>
      <c r="D23" s="110"/>
      <c r="E23" s="108">
        <f t="shared" si="0"/>
        <v>71450</v>
      </c>
      <c r="F23" s="108">
        <v>28717.759999999998</v>
      </c>
      <c r="G23" s="108">
        <v>6682.24</v>
      </c>
      <c r="H23" s="109">
        <f t="shared" si="1"/>
        <v>36050.000000000007</v>
      </c>
    </row>
    <row r="24" spans="1:11" ht="12.75" customHeight="1" x14ac:dyDescent="0.25">
      <c r="A24" s="21"/>
      <c r="B24" s="22" t="s">
        <v>25</v>
      </c>
      <c r="C24" s="111">
        <f t="shared" ref="C24:H24" si="2">SUM(C10:C23)</f>
        <v>7902750</v>
      </c>
      <c r="D24" s="112">
        <f t="shared" si="2"/>
        <v>413883.47000000003</v>
      </c>
      <c r="E24" s="113">
        <f t="shared" si="2"/>
        <v>8316633.4699999997</v>
      </c>
      <c r="F24" s="114">
        <f t="shared" si="2"/>
        <v>2947233.53</v>
      </c>
      <c r="G24" s="115">
        <f t="shared" si="2"/>
        <v>171230.88999999998</v>
      </c>
      <c r="H24" s="116">
        <f t="shared" si="2"/>
        <v>5198169.0499999989</v>
      </c>
    </row>
    <row r="25" spans="1:11" ht="12.75" customHeight="1" x14ac:dyDescent="0.25">
      <c r="A25" s="18">
        <v>54101</v>
      </c>
      <c r="B25" s="19" t="s">
        <v>26</v>
      </c>
      <c r="C25" s="110">
        <v>45470</v>
      </c>
      <c r="D25" s="110">
        <v>1163.3599999999999</v>
      </c>
      <c r="E25" s="108">
        <f t="shared" ref="E25:E42" si="3">+C25+D25</f>
        <v>46633.36</v>
      </c>
      <c r="F25" s="108">
        <v>25519.86</v>
      </c>
      <c r="G25" s="108">
        <v>0</v>
      </c>
      <c r="H25" s="109">
        <f t="shared" ref="H25:H43" si="4">+E25-F25-G25</f>
        <v>21113.5</v>
      </c>
    </row>
    <row r="26" spans="1:11" ht="12.75" customHeight="1" x14ac:dyDescent="0.25">
      <c r="A26" s="18">
        <v>54103</v>
      </c>
      <c r="B26" s="19" t="s">
        <v>27</v>
      </c>
      <c r="C26" s="110">
        <v>1200</v>
      </c>
      <c r="D26" s="110">
        <v>-63.8</v>
      </c>
      <c r="E26" s="108">
        <f t="shared" si="3"/>
        <v>1136.2</v>
      </c>
      <c r="F26" s="108">
        <v>0</v>
      </c>
      <c r="G26" s="108">
        <v>0</v>
      </c>
      <c r="H26" s="109">
        <f t="shared" si="4"/>
        <v>1136.2</v>
      </c>
    </row>
    <row r="27" spans="1:11" ht="12.75" customHeight="1" x14ac:dyDescent="0.25">
      <c r="A27" s="18">
        <v>54104</v>
      </c>
      <c r="B27" s="19" t="s">
        <v>28</v>
      </c>
      <c r="C27" s="110">
        <v>55590</v>
      </c>
      <c r="D27" s="110">
        <v>2906.23</v>
      </c>
      <c r="E27" s="108">
        <f t="shared" si="3"/>
        <v>58496.23</v>
      </c>
      <c r="F27" s="108">
        <v>3365.68</v>
      </c>
      <c r="G27" s="108">
        <v>0</v>
      </c>
      <c r="H27" s="109">
        <f t="shared" si="4"/>
        <v>55130.55</v>
      </c>
    </row>
    <row r="28" spans="1:11" ht="12.75" customHeight="1" x14ac:dyDescent="0.25">
      <c r="A28" s="18">
        <v>54105</v>
      </c>
      <c r="B28" s="19" t="s">
        <v>29</v>
      </c>
      <c r="C28" s="110">
        <v>27325</v>
      </c>
      <c r="D28" s="110">
        <v>4101.3</v>
      </c>
      <c r="E28" s="108">
        <f t="shared" si="3"/>
        <v>31426.3</v>
      </c>
      <c r="F28" s="108">
        <v>23085.4</v>
      </c>
      <c r="G28" s="108">
        <v>0</v>
      </c>
      <c r="H28" s="109">
        <f t="shared" si="4"/>
        <v>8340.8999999999978</v>
      </c>
      <c r="K28" s="96"/>
    </row>
    <row r="29" spans="1:11" ht="12.75" customHeight="1" x14ac:dyDescent="0.25">
      <c r="A29" s="18">
        <v>54106</v>
      </c>
      <c r="B29" s="19" t="s">
        <v>30</v>
      </c>
      <c r="C29" s="110">
        <v>225</v>
      </c>
      <c r="D29" s="110">
        <v>112.45</v>
      </c>
      <c r="E29" s="108">
        <f t="shared" si="3"/>
        <v>337.45</v>
      </c>
      <c r="F29" s="108">
        <v>301</v>
      </c>
      <c r="G29" s="108">
        <v>0</v>
      </c>
      <c r="H29" s="109">
        <f t="shared" si="4"/>
        <v>36.449999999999989</v>
      </c>
    </row>
    <row r="30" spans="1:11" ht="12.75" customHeight="1" x14ac:dyDescent="0.25">
      <c r="A30" s="18">
        <v>54107</v>
      </c>
      <c r="B30" s="19" t="s">
        <v>31</v>
      </c>
      <c r="C30" s="110">
        <v>25105</v>
      </c>
      <c r="D30" s="110">
        <v>-1704.7</v>
      </c>
      <c r="E30" s="108">
        <f t="shared" si="3"/>
        <v>23400.3</v>
      </c>
      <c r="F30" s="108">
        <v>12105.34</v>
      </c>
      <c r="G30" s="108">
        <v>0</v>
      </c>
      <c r="H30" s="109">
        <f t="shared" si="4"/>
        <v>11294.96</v>
      </c>
    </row>
    <row r="31" spans="1:11" ht="12.75" customHeight="1" x14ac:dyDescent="0.25">
      <c r="A31" s="18">
        <v>54108</v>
      </c>
      <c r="B31" s="19" t="s">
        <v>32</v>
      </c>
      <c r="C31" s="110">
        <v>17645</v>
      </c>
      <c r="D31" s="110">
        <v>-2541.9</v>
      </c>
      <c r="E31" s="108">
        <f t="shared" si="3"/>
        <v>15103.1</v>
      </c>
      <c r="F31" s="108">
        <v>4428.1000000000004</v>
      </c>
      <c r="G31" s="108">
        <v>0</v>
      </c>
      <c r="H31" s="109">
        <f t="shared" si="4"/>
        <v>10675</v>
      </c>
    </row>
    <row r="32" spans="1:11" ht="12.75" customHeight="1" x14ac:dyDescent="0.25">
      <c r="A32" s="18">
        <v>54109</v>
      </c>
      <c r="B32" s="19" t="s">
        <v>33</v>
      </c>
      <c r="C32" s="110">
        <v>7140</v>
      </c>
      <c r="D32" s="110"/>
      <c r="E32" s="108">
        <f t="shared" si="3"/>
        <v>7140</v>
      </c>
      <c r="F32" s="108">
        <v>844.96</v>
      </c>
      <c r="G32" s="108">
        <v>0</v>
      </c>
      <c r="H32" s="109">
        <f t="shared" si="4"/>
        <v>6295.04</v>
      </c>
    </row>
    <row r="33" spans="1:12" ht="12.75" customHeight="1" x14ac:dyDescent="0.25">
      <c r="A33" s="18">
        <v>54110</v>
      </c>
      <c r="B33" s="19" t="s">
        <v>34</v>
      </c>
      <c r="C33" s="110">
        <v>57710</v>
      </c>
      <c r="D33" s="110"/>
      <c r="E33" s="108">
        <f t="shared" si="3"/>
        <v>57710</v>
      </c>
      <c r="F33" s="108">
        <v>57205.5</v>
      </c>
      <c r="G33" s="108">
        <v>0</v>
      </c>
      <c r="H33" s="109">
        <f t="shared" si="4"/>
        <v>504.5</v>
      </c>
    </row>
    <row r="34" spans="1:12" ht="12.75" customHeight="1" x14ac:dyDescent="0.25">
      <c r="A34" s="18">
        <v>54111</v>
      </c>
      <c r="B34" s="19" t="s">
        <v>35</v>
      </c>
      <c r="C34" s="110">
        <v>925</v>
      </c>
      <c r="D34" s="110">
        <v>-24</v>
      </c>
      <c r="E34" s="108">
        <f t="shared" si="3"/>
        <v>901</v>
      </c>
      <c r="F34" s="108">
        <v>113</v>
      </c>
      <c r="G34" s="108">
        <v>0</v>
      </c>
      <c r="H34" s="109">
        <f t="shared" si="4"/>
        <v>788</v>
      </c>
      <c r="L34" s="87"/>
    </row>
    <row r="35" spans="1:12" ht="12.75" customHeight="1" x14ac:dyDescent="0.25">
      <c r="A35" s="18">
        <v>54112</v>
      </c>
      <c r="B35" s="19" t="s">
        <v>36</v>
      </c>
      <c r="C35" s="110">
        <v>2500</v>
      </c>
      <c r="D35" s="110">
        <v>5.4</v>
      </c>
      <c r="E35" s="108">
        <f t="shared" si="3"/>
        <v>2505.4</v>
      </c>
      <c r="F35" s="108">
        <v>5.4</v>
      </c>
      <c r="G35" s="108">
        <v>0</v>
      </c>
      <c r="H35" s="109">
        <f t="shared" si="4"/>
        <v>2500</v>
      </c>
      <c r="L35" s="87"/>
    </row>
    <row r="36" spans="1:12" ht="12.75" customHeight="1" x14ac:dyDescent="0.25">
      <c r="A36" s="18">
        <v>54113</v>
      </c>
      <c r="B36" s="19" t="s">
        <v>37</v>
      </c>
      <c r="C36" s="110">
        <v>1060</v>
      </c>
      <c r="D36" s="110">
        <v>6369.5</v>
      </c>
      <c r="E36" s="108">
        <f t="shared" si="3"/>
        <v>7429.5</v>
      </c>
      <c r="F36" s="108">
        <v>7149.5</v>
      </c>
      <c r="G36" s="108">
        <v>0</v>
      </c>
      <c r="H36" s="109">
        <f t="shared" si="4"/>
        <v>280</v>
      </c>
      <c r="L36" s="87"/>
    </row>
    <row r="37" spans="1:12" ht="12.75" customHeight="1" x14ac:dyDescent="0.25">
      <c r="A37" s="18">
        <v>54114</v>
      </c>
      <c r="B37" s="19" t="s">
        <v>38</v>
      </c>
      <c r="C37" s="110">
        <v>7275</v>
      </c>
      <c r="D37" s="110">
        <v>66.8</v>
      </c>
      <c r="E37" s="108">
        <f t="shared" si="3"/>
        <v>7341.8</v>
      </c>
      <c r="F37" s="108">
        <v>5249.47</v>
      </c>
      <c r="G37" s="108">
        <v>0</v>
      </c>
      <c r="H37" s="109">
        <f t="shared" si="4"/>
        <v>2092.33</v>
      </c>
    </row>
    <row r="38" spans="1:12" ht="12.75" customHeight="1" x14ac:dyDescent="0.25">
      <c r="A38" s="18">
        <v>54115</v>
      </c>
      <c r="B38" s="19" t="s">
        <v>39</v>
      </c>
      <c r="C38" s="110">
        <v>4195</v>
      </c>
      <c r="D38" s="110"/>
      <c r="E38" s="108">
        <f t="shared" si="3"/>
        <v>4195</v>
      </c>
      <c r="F38" s="108">
        <v>0</v>
      </c>
      <c r="G38" s="108">
        <v>0</v>
      </c>
      <c r="H38" s="109">
        <f t="shared" si="4"/>
        <v>4195</v>
      </c>
    </row>
    <row r="39" spans="1:12" ht="12.75" customHeight="1" x14ac:dyDescent="0.25">
      <c r="A39" s="18">
        <v>54116</v>
      </c>
      <c r="B39" s="19" t="s">
        <v>40</v>
      </c>
      <c r="C39" s="110">
        <v>800</v>
      </c>
      <c r="D39" s="110"/>
      <c r="E39" s="108">
        <f t="shared" si="3"/>
        <v>800</v>
      </c>
      <c r="F39" s="108">
        <v>0</v>
      </c>
      <c r="G39" s="108">
        <v>90</v>
      </c>
      <c r="H39" s="109">
        <f t="shared" si="4"/>
        <v>710</v>
      </c>
    </row>
    <row r="40" spans="1:12" ht="12.75" customHeight="1" x14ac:dyDescent="0.25">
      <c r="A40" s="18">
        <v>54118</v>
      </c>
      <c r="B40" s="19" t="s">
        <v>41</v>
      </c>
      <c r="C40" s="110">
        <v>2414</v>
      </c>
      <c r="D40" s="110">
        <v>85</v>
      </c>
      <c r="E40" s="108">
        <f t="shared" si="3"/>
        <v>2499</v>
      </c>
      <c r="F40" s="108">
        <v>85</v>
      </c>
      <c r="G40" s="108">
        <v>0</v>
      </c>
      <c r="H40" s="109">
        <f t="shared" si="4"/>
        <v>2414</v>
      </c>
    </row>
    <row r="41" spans="1:12" ht="12.75" customHeight="1" x14ac:dyDescent="0.25">
      <c r="A41" s="18">
        <v>54119</v>
      </c>
      <c r="B41" s="19" t="s">
        <v>42</v>
      </c>
      <c r="C41" s="110">
        <v>2600</v>
      </c>
      <c r="D41" s="110">
        <v>-236.82</v>
      </c>
      <c r="E41" s="108">
        <f t="shared" si="3"/>
        <v>2363.1799999999998</v>
      </c>
      <c r="F41" s="108">
        <v>388.18</v>
      </c>
      <c r="G41" s="108">
        <v>0</v>
      </c>
      <c r="H41" s="109">
        <f t="shared" si="4"/>
        <v>1974.9999999999998</v>
      </c>
    </row>
    <row r="42" spans="1:12" ht="12.75" customHeight="1" x14ac:dyDescent="0.25">
      <c r="A42" s="31">
        <v>54199</v>
      </c>
      <c r="B42" s="32" t="s">
        <v>43</v>
      </c>
      <c r="C42" s="117">
        <v>987925</v>
      </c>
      <c r="D42" s="117">
        <v>-414999.72</v>
      </c>
      <c r="E42" s="108">
        <f t="shared" si="3"/>
        <v>572925.28</v>
      </c>
      <c r="F42" s="108">
        <v>512028.98</v>
      </c>
      <c r="G42" s="108">
        <v>0</v>
      </c>
      <c r="H42" s="118">
        <f t="shared" si="4"/>
        <v>60896.300000000047</v>
      </c>
    </row>
    <row r="43" spans="1:12" ht="12.75" customHeight="1" x14ac:dyDescent="0.25">
      <c r="A43" s="35"/>
      <c r="B43" s="36" t="s">
        <v>44</v>
      </c>
      <c r="C43" s="119">
        <f t="shared" ref="C43:G43" si="5">SUM(C25:C42)</f>
        <v>1247104</v>
      </c>
      <c r="D43" s="119">
        <f t="shared" si="5"/>
        <v>-404760.89999999997</v>
      </c>
      <c r="E43" s="119">
        <f t="shared" si="5"/>
        <v>842343.10000000009</v>
      </c>
      <c r="F43" s="119">
        <f t="shared" si="5"/>
        <v>651875.37</v>
      </c>
      <c r="G43" s="119">
        <f t="shared" si="5"/>
        <v>90</v>
      </c>
      <c r="H43" s="120">
        <f t="shared" si="4"/>
        <v>190377.7300000001</v>
      </c>
    </row>
    <row r="44" spans="1:12" ht="12.75" customHeight="1" x14ac:dyDescent="0.25">
      <c r="A44" s="39"/>
      <c r="B44" s="12"/>
      <c r="C44" s="121"/>
      <c r="D44" s="121"/>
      <c r="E44" s="121"/>
      <c r="F44" s="121"/>
      <c r="G44" s="121"/>
      <c r="H44" s="121"/>
    </row>
    <row r="45" spans="1:12" ht="12.75" customHeight="1" x14ac:dyDescent="0.25">
      <c r="A45" s="39"/>
      <c r="B45" s="12"/>
      <c r="C45" s="121"/>
      <c r="D45" s="121"/>
      <c r="E45" s="121"/>
      <c r="F45" s="121"/>
      <c r="G45" s="121"/>
      <c r="H45" s="121"/>
    </row>
    <row r="46" spans="1:12" ht="12.75" customHeight="1" x14ac:dyDescent="0.25">
      <c r="A46" s="39"/>
      <c r="B46" s="12"/>
      <c r="C46" s="121"/>
      <c r="D46" s="121"/>
      <c r="E46" s="121"/>
      <c r="F46" s="121"/>
      <c r="G46" s="121"/>
      <c r="H46" s="121"/>
    </row>
    <row r="47" spans="1:12" ht="12.75" customHeight="1" x14ac:dyDescent="0.25">
      <c r="A47" s="5" t="s">
        <v>5</v>
      </c>
      <c r="B47" s="6" t="s">
        <v>6</v>
      </c>
      <c r="C47" s="41" t="s">
        <v>7</v>
      </c>
      <c r="D47" s="7" t="s">
        <v>8</v>
      </c>
      <c r="E47" s="97" t="s">
        <v>45</v>
      </c>
      <c r="F47" s="98" t="s">
        <v>10</v>
      </c>
      <c r="G47" s="44" t="s">
        <v>11</v>
      </c>
      <c r="H47" s="45" t="s">
        <v>12</v>
      </c>
    </row>
    <row r="48" spans="1:12" ht="12.75" customHeight="1" x14ac:dyDescent="0.25">
      <c r="A48" s="46">
        <v>54201</v>
      </c>
      <c r="B48" s="47" t="s">
        <v>46</v>
      </c>
      <c r="C48" s="122">
        <v>197345</v>
      </c>
      <c r="D48" s="122">
        <v>-1325</v>
      </c>
      <c r="E48" s="108">
        <f t="shared" ref="E48:E51" si="6">+C48+D48</f>
        <v>196020</v>
      </c>
      <c r="F48" s="108">
        <v>56355.01</v>
      </c>
      <c r="G48" s="108">
        <v>0</v>
      </c>
      <c r="H48" s="123">
        <f t="shared" ref="H48:H85" si="7">+E48-F48-G48</f>
        <v>139664.99</v>
      </c>
    </row>
    <row r="49" spans="1:8" ht="12.75" customHeight="1" x14ac:dyDescent="0.25">
      <c r="A49" s="18">
        <v>54202</v>
      </c>
      <c r="B49" s="19" t="s">
        <v>47</v>
      </c>
      <c r="C49" s="110">
        <v>42600</v>
      </c>
      <c r="D49" s="110">
        <v>0</v>
      </c>
      <c r="E49" s="108">
        <f t="shared" si="6"/>
        <v>42600</v>
      </c>
      <c r="F49" s="108">
        <v>5950.59</v>
      </c>
      <c r="G49" s="108">
        <v>0</v>
      </c>
      <c r="H49" s="109">
        <f t="shared" si="7"/>
        <v>36649.410000000003</v>
      </c>
    </row>
    <row r="50" spans="1:8" ht="12.75" customHeight="1" x14ac:dyDescent="0.25">
      <c r="A50" s="31">
        <v>54203</v>
      </c>
      <c r="B50" s="32" t="s">
        <v>48</v>
      </c>
      <c r="C50" s="117">
        <v>146650</v>
      </c>
      <c r="D50" s="117">
        <v>1706.64</v>
      </c>
      <c r="E50" s="108">
        <f t="shared" si="6"/>
        <v>148356.64000000001</v>
      </c>
      <c r="F50" s="108">
        <v>71030.73</v>
      </c>
      <c r="G50" s="108">
        <v>0</v>
      </c>
      <c r="H50" s="118">
        <f t="shared" si="7"/>
        <v>77325.910000000018</v>
      </c>
    </row>
    <row r="51" spans="1:8" ht="12.75" customHeight="1" x14ac:dyDescent="0.25">
      <c r="A51" s="18">
        <v>54204</v>
      </c>
      <c r="B51" s="19" t="s">
        <v>49</v>
      </c>
      <c r="C51" s="110">
        <v>1200</v>
      </c>
      <c r="D51" s="110">
        <v>0</v>
      </c>
      <c r="E51" s="108">
        <f t="shared" si="6"/>
        <v>1200</v>
      </c>
      <c r="F51" s="108">
        <v>0</v>
      </c>
      <c r="G51" s="108">
        <v>0</v>
      </c>
      <c r="H51" s="124">
        <f t="shared" si="7"/>
        <v>1200</v>
      </c>
    </row>
    <row r="52" spans="1:8" ht="12.75" customHeight="1" x14ac:dyDescent="0.25">
      <c r="A52" s="18"/>
      <c r="B52" s="22" t="s">
        <v>44</v>
      </c>
      <c r="C52" s="112">
        <f t="shared" ref="C52:G52" si="8">SUM(C48:C51)</f>
        <v>387795</v>
      </c>
      <c r="D52" s="112">
        <f t="shared" si="8"/>
        <v>381.6400000000001</v>
      </c>
      <c r="E52" s="112">
        <f t="shared" si="8"/>
        <v>388176.64000000001</v>
      </c>
      <c r="F52" s="112">
        <f t="shared" si="8"/>
        <v>133336.33000000002</v>
      </c>
      <c r="G52" s="112">
        <f t="shared" si="8"/>
        <v>0</v>
      </c>
      <c r="H52" s="125">
        <f t="shared" si="7"/>
        <v>254840.31</v>
      </c>
    </row>
    <row r="53" spans="1:8" ht="12.75" customHeight="1" x14ac:dyDescent="0.25">
      <c r="A53" s="18">
        <v>54301</v>
      </c>
      <c r="B53" s="19" t="s">
        <v>50</v>
      </c>
      <c r="C53" s="110">
        <v>32600</v>
      </c>
      <c r="D53" s="110">
        <v>0</v>
      </c>
      <c r="E53" s="108">
        <f t="shared" ref="E53:E64" si="9">+C53+D53</f>
        <v>32600</v>
      </c>
      <c r="F53" s="108">
        <v>21188.65</v>
      </c>
      <c r="G53" s="108">
        <v>0</v>
      </c>
      <c r="H53" s="124">
        <f t="shared" si="7"/>
        <v>11411.349999999999</v>
      </c>
    </row>
    <row r="54" spans="1:8" ht="12.75" customHeight="1" x14ac:dyDescent="0.25">
      <c r="A54" s="13">
        <v>54302</v>
      </c>
      <c r="B54" s="14" t="s">
        <v>51</v>
      </c>
      <c r="C54" s="108">
        <v>63000</v>
      </c>
      <c r="D54" s="108">
        <v>0</v>
      </c>
      <c r="E54" s="108">
        <f t="shared" si="9"/>
        <v>63000</v>
      </c>
      <c r="F54" s="108">
        <v>44307.15</v>
      </c>
      <c r="G54" s="108">
        <v>0</v>
      </c>
      <c r="H54" s="109">
        <f t="shared" si="7"/>
        <v>18692.849999999999</v>
      </c>
    </row>
    <row r="55" spans="1:8" ht="12.75" customHeight="1" x14ac:dyDescent="0.25">
      <c r="A55" s="18">
        <v>54304</v>
      </c>
      <c r="B55" s="19" t="s">
        <v>52</v>
      </c>
      <c r="C55" s="110">
        <v>4500</v>
      </c>
      <c r="D55" s="110">
        <v>0</v>
      </c>
      <c r="E55" s="108">
        <f t="shared" si="9"/>
        <v>4500</v>
      </c>
      <c r="F55" s="108">
        <v>0</v>
      </c>
      <c r="G55" s="108">
        <v>0</v>
      </c>
      <c r="H55" s="124">
        <f t="shared" si="7"/>
        <v>4500</v>
      </c>
    </row>
    <row r="56" spans="1:8" ht="12.75" customHeight="1" x14ac:dyDescent="0.25">
      <c r="A56" s="18">
        <v>54305</v>
      </c>
      <c r="B56" s="19" t="s">
        <v>53</v>
      </c>
      <c r="C56" s="110">
        <v>44600</v>
      </c>
      <c r="D56" s="110">
        <v>-9316.2999999999993</v>
      </c>
      <c r="E56" s="108">
        <f t="shared" si="9"/>
        <v>35283.699999999997</v>
      </c>
      <c r="F56" s="108">
        <v>565</v>
      </c>
      <c r="G56" s="108">
        <v>0</v>
      </c>
      <c r="H56" s="124">
        <f t="shared" si="7"/>
        <v>34718.699999999997</v>
      </c>
    </row>
    <row r="57" spans="1:8" ht="12.75" customHeight="1" x14ac:dyDescent="0.25">
      <c r="A57" s="18">
        <v>54306</v>
      </c>
      <c r="B57" s="19" t="s">
        <v>54</v>
      </c>
      <c r="C57" s="110">
        <v>4300</v>
      </c>
      <c r="D57" s="110">
        <v>70</v>
      </c>
      <c r="E57" s="108">
        <f t="shared" si="9"/>
        <v>4370</v>
      </c>
      <c r="F57" s="108">
        <v>4320</v>
      </c>
      <c r="G57" s="108">
        <v>0</v>
      </c>
      <c r="H57" s="124">
        <f t="shared" si="7"/>
        <v>50</v>
      </c>
    </row>
    <row r="58" spans="1:8" ht="12.75" customHeight="1" x14ac:dyDescent="0.25">
      <c r="A58" s="18">
        <v>54307</v>
      </c>
      <c r="B58" s="19" t="s">
        <v>55</v>
      </c>
      <c r="C58" s="110">
        <v>6500</v>
      </c>
      <c r="D58" s="110">
        <v>420</v>
      </c>
      <c r="E58" s="108">
        <f t="shared" si="9"/>
        <v>6920</v>
      </c>
      <c r="F58" s="108">
        <v>6450</v>
      </c>
      <c r="G58" s="108">
        <v>0</v>
      </c>
      <c r="H58" s="124">
        <f t="shared" si="7"/>
        <v>470</v>
      </c>
    </row>
    <row r="59" spans="1:8" ht="12.75" customHeight="1" x14ac:dyDescent="0.25">
      <c r="A59" s="18">
        <v>54308</v>
      </c>
      <c r="B59" s="19" t="s">
        <v>56</v>
      </c>
      <c r="C59" s="110">
        <v>500</v>
      </c>
      <c r="D59" s="110">
        <v>0</v>
      </c>
      <c r="E59" s="108">
        <f t="shared" si="9"/>
        <v>500</v>
      </c>
      <c r="F59" s="108">
        <v>0</v>
      </c>
      <c r="G59" s="108"/>
      <c r="H59" s="124">
        <f t="shared" si="7"/>
        <v>500</v>
      </c>
    </row>
    <row r="60" spans="1:8" ht="12.75" customHeight="1" x14ac:dyDescent="0.25">
      <c r="A60" s="18">
        <v>54313</v>
      </c>
      <c r="B60" s="19" t="s">
        <v>57</v>
      </c>
      <c r="C60" s="110">
        <v>37130</v>
      </c>
      <c r="D60" s="110">
        <v>-636</v>
      </c>
      <c r="E60" s="108">
        <f t="shared" si="9"/>
        <v>36494</v>
      </c>
      <c r="F60" s="108">
        <v>0</v>
      </c>
      <c r="G60" s="108">
        <v>0</v>
      </c>
      <c r="H60" s="124">
        <f t="shared" si="7"/>
        <v>36494</v>
      </c>
    </row>
    <row r="61" spans="1:8" ht="12.75" customHeight="1" x14ac:dyDescent="0.25">
      <c r="A61" s="18">
        <v>54314</v>
      </c>
      <c r="B61" s="19" t="s">
        <v>58</v>
      </c>
      <c r="C61" s="110">
        <v>35810</v>
      </c>
      <c r="D61" s="110">
        <v>-586.15</v>
      </c>
      <c r="E61" s="108">
        <f t="shared" si="9"/>
        <v>35223.85</v>
      </c>
      <c r="F61" s="108">
        <v>728.25</v>
      </c>
      <c r="G61" s="108">
        <v>0</v>
      </c>
      <c r="H61" s="124">
        <f t="shared" si="7"/>
        <v>34495.599999999999</v>
      </c>
    </row>
    <row r="62" spans="1:8" ht="12.75" customHeight="1" x14ac:dyDescent="0.25">
      <c r="A62" s="18">
        <v>54316</v>
      </c>
      <c r="B62" s="19" t="s">
        <v>59</v>
      </c>
      <c r="C62" s="110">
        <v>25000</v>
      </c>
      <c r="D62" s="110">
        <v>0</v>
      </c>
      <c r="E62" s="108">
        <f t="shared" si="9"/>
        <v>25000</v>
      </c>
      <c r="F62" s="108">
        <v>23007.95</v>
      </c>
      <c r="G62" s="108">
        <v>0</v>
      </c>
      <c r="H62" s="124">
        <f t="shared" si="7"/>
        <v>1992.0499999999993</v>
      </c>
    </row>
    <row r="63" spans="1:8" ht="12.75" customHeight="1" x14ac:dyDescent="0.25">
      <c r="A63" s="18">
        <v>54317</v>
      </c>
      <c r="B63" s="19" t="s">
        <v>60</v>
      </c>
      <c r="C63" s="110">
        <v>598270</v>
      </c>
      <c r="D63" s="110">
        <v>1600</v>
      </c>
      <c r="E63" s="108">
        <f t="shared" si="9"/>
        <v>599870</v>
      </c>
      <c r="F63" s="108">
        <v>585064.92000000004</v>
      </c>
      <c r="G63" s="108">
        <v>0</v>
      </c>
      <c r="H63" s="124">
        <f t="shared" si="7"/>
        <v>14805.079999999958</v>
      </c>
    </row>
    <row r="64" spans="1:8" ht="12.75" customHeight="1" x14ac:dyDescent="0.25">
      <c r="A64" s="18">
        <v>54399</v>
      </c>
      <c r="B64" s="19" t="s">
        <v>61</v>
      </c>
      <c r="C64" s="110">
        <v>44460</v>
      </c>
      <c r="D64" s="110">
        <v>8546.86</v>
      </c>
      <c r="E64" s="108">
        <f t="shared" si="9"/>
        <v>53006.86</v>
      </c>
      <c r="F64" s="108">
        <v>43773.88</v>
      </c>
      <c r="G64" s="108">
        <v>0</v>
      </c>
      <c r="H64" s="124">
        <f t="shared" si="7"/>
        <v>9232.9800000000032</v>
      </c>
    </row>
    <row r="65" spans="1:9" ht="12.75" customHeight="1" x14ac:dyDescent="0.25">
      <c r="A65" s="18"/>
      <c r="B65" s="22" t="s">
        <v>44</v>
      </c>
      <c r="C65" s="112">
        <f t="shared" ref="C65:G65" si="10">SUM(C53:C64)</f>
        <v>896670</v>
      </c>
      <c r="D65" s="112">
        <f t="shared" si="10"/>
        <v>98.410000000001673</v>
      </c>
      <c r="E65" s="112">
        <f t="shared" si="10"/>
        <v>896768.41</v>
      </c>
      <c r="F65" s="112">
        <f t="shared" si="10"/>
        <v>729405.8</v>
      </c>
      <c r="G65" s="112">
        <f t="shared" si="10"/>
        <v>0</v>
      </c>
      <c r="H65" s="125">
        <f t="shared" si="7"/>
        <v>167362.60999999999</v>
      </c>
    </row>
    <row r="66" spans="1:9" ht="12.75" customHeight="1" x14ac:dyDescent="0.25">
      <c r="A66" s="18">
        <v>54402</v>
      </c>
      <c r="B66" s="19" t="s">
        <v>62</v>
      </c>
      <c r="C66" s="110">
        <v>11035</v>
      </c>
      <c r="D66" s="110">
        <v>597.4</v>
      </c>
      <c r="E66" s="108">
        <f t="shared" ref="E66:E68" si="11">+C66+D66</f>
        <v>11632.4</v>
      </c>
      <c r="F66" s="108">
        <v>3632.4</v>
      </c>
      <c r="G66" s="110">
        <v>0</v>
      </c>
      <c r="H66" s="124">
        <f t="shared" si="7"/>
        <v>8000</v>
      </c>
    </row>
    <row r="67" spans="1:9" ht="12.75" customHeight="1" x14ac:dyDescent="0.25">
      <c r="A67" s="18">
        <v>54403</v>
      </c>
      <c r="B67" s="19" t="s">
        <v>63</v>
      </c>
      <c r="C67" s="110">
        <v>11460</v>
      </c>
      <c r="D67" s="110">
        <v>51</v>
      </c>
      <c r="E67" s="108">
        <f t="shared" si="11"/>
        <v>11511</v>
      </c>
      <c r="F67" s="108">
        <v>1747</v>
      </c>
      <c r="G67" s="108">
        <v>0</v>
      </c>
      <c r="H67" s="124">
        <f t="shared" si="7"/>
        <v>9764</v>
      </c>
    </row>
    <row r="68" spans="1:9" ht="12.75" customHeight="1" x14ac:dyDescent="0.25">
      <c r="A68" s="18">
        <v>54404</v>
      </c>
      <c r="B68" s="19" t="s">
        <v>64</v>
      </c>
      <c r="C68" s="110">
        <v>20000</v>
      </c>
      <c r="D68" s="110">
        <v>1325</v>
      </c>
      <c r="E68" s="108">
        <f t="shared" si="11"/>
        <v>21325</v>
      </c>
      <c r="F68" s="108">
        <v>2235</v>
      </c>
      <c r="G68" s="108">
        <v>0</v>
      </c>
      <c r="H68" s="124">
        <f t="shared" si="7"/>
        <v>19090</v>
      </c>
    </row>
    <row r="69" spans="1:9" ht="12.75" customHeight="1" x14ac:dyDescent="0.25">
      <c r="A69" s="18"/>
      <c r="B69" s="22" t="s">
        <v>44</v>
      </c>
      <c r="C69" s="112">
        <f t="shared" ref="C69:G69" si="12">SUM(C66:C68)</f>
        <v>42495</v>
      </c>
      <c r="D69" s="112">
        <f t="shared" si="12"/>
        <v>1973.4</v>
      </c>
      <c r="E69" s="112">
        <f t="shared" si="12"/>
        <v>44468.4</v>
      </c>
      <c r="F69" s="112">
        <f t="shared" si="12"/>
        <v>7614.4</v>
      </c>
      <c r="G69" s="112">
        <f t="shared" si="12"/>
        <v>0</v>
      </c>
      <c r="H69" s="125">
        <f t="shared" si="7"/>
        <v>36854</v>
      </c>
    </row>
    <row r="70" spans="1:9" ht="12.75" customHeight="1" x14ac:dyDescent="0.25">
      <c r="A70" s="18">
        <v>54505</v>
      </c>
      <c r="B70" s="19" t="s">
        <v>65</v>
      </c>
      <c r="C70" s="110">
        <v>7000</v>
      </c>
      <c r="D70" s="110">
        <v>75</v>
      </c>
      <c r="E70" s="108">
        <f t="shared" ref="E70:E71" si="13">+C70+D70</f>
        <v>7075</v>
      </c>
      <c r="F70" s="108">
        <v>75</v>
      </c>
      <c r="G70" s="108">
        <v>0</v>
      </c>
      <c r="H70" s="124">
        <f t="shared" si="7"/>
        <v>7000</v>
      </c>
    </row>
    <row r="71" spans="1:9" ht="12.75" customHeight="1" x14ac:dyDescent="0.25">
      <c r="A71" s="18">
        <v>54599</v>
      </c>
      <c r="B71" s="19" t="s">
        <v>66</v>
      </c>
      <c r="C71" s="110">
        <v>78800</v>
      </c>
      <c r="D71" s="110">
        <v>-12680.29</v>
      </c>
      <c r="E71" s="108">
        <f t="shared" si="13"/>
        <v>66119.709999999992</v>
      </c>
      <c r="F71" s="108">
        <v>0</v>
      </c>
      <c r="G71" s="108">
        <v>0</v>
      </c>
      <c r="H71" s="124">
        <f t="shared" si="7"/>
        <v>66119.709999999992</v>
      </c>
    </row>
    <row r="72" spans="1:9" ht="12.75" customHeight="1" x14ac:dyDescent="0.25">
      <c r="A72" s="18"/>
      <c r="B72" s="22" t="s">
        <v>44</v>
      </c>
      <c r="C72" s="112">
        <f t="shared" ref="C72:G72" si="14">SUM(C70:C71)</f>
        <v>85800</v>
      </c>
      <c r="D72" s="112">
        <f t="shared" si="14"/>
        <v>-12605.29</v>
      </c>
      <c r="E72" s="112">
        <f t="shared" si="14"/>
        <v>73194.709999999992</v>
      </c>
      <c r="F72" s="112">
        <f t="shared" si="14"/>
        <v>75</v>
      </c>
      <c r="G72" s="112">
        <f t="shared" si="14"/>
        <v>0</v>
      </c>
      <c r="H72" s="124">
        <f t="shared" si="7"/>
        <v>73119.709999999992</v>
      </c>
    </row>
    <row r="73" spans="1:9" ht="12.75" customHeight="1" x14ac:dyDescent="0.25">
      <c r="A73" s="52"/>
      <c r="B73" s="22" t="s">
        <v>25</v>
      </c>
      <c r="C73" s="112">
        <f t="shared" ref="C73:G73" si="15">+C72+C69+C65+C52+C43</f>
        <v>2659864</v>
      </c>
      <c r="D73" s="112">
        <f t="shared" si="15"/>
        <v>-414912.74</v>
      </c>
      <c r="E73" s="113">
        <f t="shared" si="15"/>
        <v>2244951.2600000002</v>
      </c>
      <c r="F73" s="114">
        <f t="shared" si="15"/>
        <v>1522306.9</v>
      </c>
      <c r="G73" s="126">
        <f t="shared" si="15"/>
        <v>90</v>
      </c>
      <c r="H73" s="127">
        <f t="shared" si="7"/>
        <v>722554.36000000034</v>
      </c>
    </row>
    <row r="74" spans="1:9" ht="12.75" customHeight="1" x14ac:dyDescent="0.25">
      <c r="A74" s="18">
        <v>55599</v>
      </c>
      <c r="B74" s="19" t="s">
        <v>67</v>
      </c>
      <c r="C74" s="110">
        <v>4710</v>
      </c>
      <c r="D74" s="110">
        <v>-1327.48</v>
      </c>
      <c r="E74" s="108">
        <f>+C74+D74</f>
        <v>3382.52</v>
      </c>
      <c r="F74" s="108">
        <v>3161.75</v>
      </c>
      <c r="G74" s="108">
        <v>0</v>
      </c>
      <c r="H74" s="124">
        <f t="shared" si="7"/>
        <v>220.76999999999998</v>
      </c>
    </row>
    <row r="75" spans="1:9" ht="12.75" customHeight="1" x14ac:dyDescent="0.25">
      <c r="A75" s="18"/>
      <c r="B75" s="22" t="s">
        <v>44</v>
      </c>
      <c r="C75" s="112">
        <f t="shared" ref="C75:G75" si="16">SUM(C74)</f>
        <v>4710</v>
      </c>
      <c r="D75" s="112">
        <f t="shared" si="16"/>
        <v>-1327.48</v>
      </c>
      <c r="E75" s="112">
        <f t="shared" si="16"/>
        <v>3382.52</v>
      </c>
      <c r="F75" s="112">
        <f t="shared" si="16"/>
        <v>3161.75</v>
      </c>
      <c r="G75" s="112">
        <f t="shared" si="16"/>
        <v>0</v>
      </c>
      <c r="H75" s="124">
        <f t="shared" si="7"/>
        <v>220.76999999999998</v>
      </c>
    </row>
    <row r="76" spans="1:9" ht="12.75" customHeight="1" x14ac:dyDescent="0.25">
      <c r="A76" s="18">
        <v>55601</v>
      </c>
      <c r="B76" s="19" t="s">
        <v>68</v>
      </c>
      <c r="C76" s="110">
        <v>48000</v>
      </c>
      <c r="D76" s="110">
        <v>-11975.72</v>
      </c>
      <c r="E76" s="108">
        <f t="shared" ref="E76:E78" si="17">+C76+D76</f>
        <v>36024.28</v>
      </c>
      <c r="F76" s="108">
        <v>36024.28</v>
      </c>
      <c r="G76" s="108">
        <v>0</v>
      </c>
      <c r="H76" s="124">
        <f t="shared" si="7"/>
        <v>0</v>
      </c>
    </row>
    <row r="77" spans="1:9" ht="12.75" customHeight="1" x14ac:dyDescent="0.25">
      <c r="A77" s="18">
        <v>55602</v>
      </c>
      <c r="B77" s="19" t="s">
        <v>69</v>
      </c>
      <c r="C77" s="110">
        <v>26000</v>
      </c>
      <c r="D77" s="110">
        <v>14332.47</v>
      </c>
      <c r="E77" s="108">
        <f t="shared" si="17"/>
        <v>40332.47</v>
      </c>
      <c r="F77" s="108">
        <v>40332.47</v>
      </c>
      <c r="G77" s="108">
        <v>0</v>
      </c>
      <c r="H77" s="124">
        <f t="shared" si="7"/>
        <v>0</v>
      </c>
    </row>
    <row r="78" spans="1:9" ht="12.75" customHeight="1" x14ac:dyDescent="0.25">
      <c r="A78" s="18">
        <v>55603</v>
      </c>
      <c r="B78" s="19" t="s">
        <v>70</v>
      </c>
      <c r="C78" s="110">
        <v>25</v>
      </c>
      <c r="D78" s="110">
        <v>0</v>
      </c>
      <c r="E78" s="108">
        <f t="shared" si="17"/>
        <v>25</v>
      </c>
      <c r="F78" s="108">
        <v>25</v>
      </c>
      <c r="G78" s="110">
        <v>0</v>
      </c>
      <c r="H78" s="124">
        <f t="shared" si="7"/>
        <v>0</v>
      </c>
    </row>
    <row r="79" spans="1:9" ht="12.75" customHeight="1" x14ac:dyDescent="0.25">
      <c r="A79" s="18"/>
      <c r="B79" s="22" t="s">
        <v>44</v>
      </c>
      <c r="C79" s="112">
        <f>SUM(C76:C78)</f>
        <v>74025</v>
      </c>
      <c r="D79" s="112">
        <f>SUM(D76:D77)</f>
        <v>2356.75</v>
      </c>
      <c r="E79" s="112">
        <f t="shared" ref="E79:G79" si="18">SUM(E76:E78)</f>
        <v>76381.75</v>
      </c>
      <c r="F79" s="112">
        <f t="shared" si="18"/>
        <v>76381.75</v>
      </c>
      <c r="G79" s="112">
        <f t="shared" si="18"/>
        <v>0</v>
      </c>
      <c r="H79" s="124">
        <f t="shared" si="7"/>
        <v>0</v>
      </c>
      <c r="I79" s="88"/>
    </row>
    <row r="80" spans="1:9" ht="12.75" customHeight="1" x14ac:dyDescent="0.25">
      <c r="A80" s="52"/>
      <c r="B80" s="22" t="s">
        <v>25</v>
      </c>
      <c r="C80" s="112">
        <f>+C79+C75</f>
        <v>78735</v>
      </c>
      <c r="D80" s="112">
        <f>+D75+D79</f>
        <v>1029.27</v>
      </c>
      <c r="E80" s="113">
        <f t="shared" ref="E80:F80" si="19">+E79+E75</f>
        <v>79764.27</v>
      </c>
      <c r="F80" s="114">
        <f t="shared" si="19"/>
        <v>79543.5</v>
      </c>
      <c r="G80" s="126">
        <f>+G75+G79</f>
        <v>0</v>
      </c>
      <c r="H80" s="127">
        <f t="shared" si="7"/>
        <v>220.77000000000407</v>
      </c>
      <c r="I80" s="88"/>
    </row>
    <row r="81" spans="1:12" ht="12.75" customHeight="1" x14ac:dyDescent="0.25">
      <c r="A81" s="18">
        <v>56303</v>
      </c>
      <c r="B81" s="19" t="s">
        <v>71</v>
      </c>
      <c r="C81" s="110">
        <v>4000</v>
      </c>
      <c r="D81" s="110">
        <v>0</v>
      </c>
      <c r="E81" s="108">
        <f t="shared" ref="E81:E82" si="20">+C81+D81</f>
        <v>4000</v>
      </c>
      <c r="F81" s="108"/>
      <c r="G81" s="110">
        <v>0</v>
      </c>
      <c r="H81" s="124">
        <f t="shared" si="7"/>
        <v>4000</v>
      </c>
      <c r="I81" s="88"/>
      <c r="J81" s="99"/>
      <c r="K81" s="99"/>
      <c r="L81" s="99"/>
    </row>
    <row r="82" spans="1:12" ht="12.75" customHeight="1" x14ac:dyDescent="0.25">
      <c r="A82" s="18">
        <v>56304</v>
      </c>
      <c r="B82" s="19" t="s">
        <v>72</v>
      </c>
      <c r="C82" s="110">
        <v>0</v>
      </c>
      <c r="D82" s="110">
        <v>0</v>
      </c>
      <c r="E82" s="108">
        <f t="shared" si="20"/>
        <v>0</v>
      </c>
      <c r="F82" s="108">
        <v>0</v>
      </c>
      <c r="G82" s="110">
        <v>0</v>
      </c>
      <c r="H82" s="124">
        <f t="shared" si="7"/>
        <v>0</v>
      </c>
      <c r="I82" s="88"/>
      <c r="J82" s="99"/>
      <c r="K82" s="99"/>
      <c r="L82" s="99"/>
    </row>
    <row r="83" spans="1:12" ht="12.75" customHeight="1" x14ac:dyDescent="0.25">
      <c r="A83" s="18"/>
      <c r="B83" s="22" t="s">
        <v>44</v>
      </c>
      <c r="C83" s="112">
        <f>C82+C81</f>
        <v>4000</v>
      </c>
      <c r="D83" s="112">
        <f t="shared" ref="D83:F83" si="21">SUM(D81:D82)</f>
        <v>0</v>
      </c>
      <c r="E83" s="112">
        <f t="shared" si="21"/>
        <v>4000</v>
      </c>
      <c r="F83" s="112">
        <f t="shared" si="21"/>
        <v>0</v>
      </c>
      <c r="G83" s="112">
        <f>SUM(G81)</f>
        <v>0</v>
      </c>
      <c r="H83" s="125">
        <f t="shared" si="7"/>
        <v>4000</v>
      </c>
      <c r="I83" s="88"/>
      <c r="J83" s="99"/>
      <c r="K83" s="99"/>
      <c r="L83" s="99"/>
    </row>
    <row r="84" spans="1:12" ht="12.75" customHeight="1" x14ac:dyDescent="0.25">
      <c r="A84" s="18"/>
      <c r="B84" s="19" t="s">
        <v>73</v>
      </c>
      <c r="C84" s="110">
        <v>5500</v>
      </c>
      <c r="D84" s="110">
        <v>0</v>
      </c>
      <c r="E84" s="108">
        <f>+C84+D84</f>
        <v>5500</v>
      </c>
      <c r="F84" s="108">
        <v>5242.17</v>
      </c>
      <c r="G84" s="110">
        <v>0</v>
      </c>
      <c r="H84" s="124">
        <f t="shared" si="7"/>
        <v>257.82999999999993</v>
      </c>
      <c r="I84" s="88"/>
      <c r="J84" s="99"/>
      <c r="K84" s="99"/>
      <c r="L84" s="99"/>
    </row>
    <row r="85" spans="1:12" ht="12.75" customHeight="1" x14ac:dyDescent="0.25">
      <c r="A85" s="31"/>
      <c r="B85" s="56" t="s">
        <v>44</v>
      </c>
      <c r="C85" s="128">
        <f t="shared" ref="C85:G85" si="22">SUM(C84)</f>
        <v>5500</v>
      </c>
      <c r="D85" s="128">
        <f t="shared" si="22"/>
        <v>0</v>
      </c>
      <c r="E85" s="128">
        <f t="shared" si="22"/>
        <v>5500</v>
      </c>
      <c r="F85" s="128">
        <f t="shared" si="22"/>
        <v>5242.17</v>
      </c>
      <c r="G85" s="128">
        <f t="shared" si="22"/>
        <v>0</v>
      </c>
      <c r="H85" s="129">
        <f t="shared" si="7"/>
        <v>257.82999999999993</v>
      </c>
      <c r="I85" s="88"/>
      <c r="J85" s="99"/>
      <c r="K85" s="99"/>
      <c r="L85" s="99"/>
    </row>
    <row r="86" spans="1:12" ht="12.75" customHeight="1" x14ac:dyDescent="0.25">
      <c r="A86" s="59"/>
      <c r="B86" s="60" t="s">
        <v>25</v>
      </c>
      <c r="C86" s="130">
        <f t="shared" ref="C86:H86" si="23">+C83+C85</f>
        <v>9500</v>
      </c>
      <c r="D86" s="130">
        <f t="shared" si="23"/>
        <v>0</v>
      </c>
      <c r="E86" s="131">
        <f t="shared" si="23"/>
        <v>9500</v>
      </c>
      <c r="F86" s="132">
        <f t="shared" si="23"/>
        <v>5242.17</v>
      </c>
      <c r="G86" s="133">
        <f t="shared" si="23"/>
        <v>0</v>
      </c>
      <c r="H86" s="134">
        <f t="shared" si="23"/>
        <v>4257.83</v>
      </c>
      <c r="I86" s="88"/>
      <c r="J86" s="99"/>
      <c r="K86" s="99"/>
      <c r="L86" s="99"/>
    </row>
    <row r="87" spans="1:12" ht="12.75" customHeight="1" x14ac:dyDescent="0.25">
      <c r="A87" s="12"/>
      <c r="B87" s="12"/>
      <c r="C87" s="121"/>
      <c r="D87" s="121"/>
      <c r="E87" s="121"/>
      <c r="F87" s="121"/>
      <c r="G87" s="121"/>
      <c r="H87" s="121"/>
      <c r="I87" s="88"/>
      <c r="J87" s="99"/>
      <c r="K87" s="99"/>
      <c r="L87" s="99"/>
    </row>
    <row r="88" spans="1:12" ht="12.75" customHeight="1" x14ac:dyDescent="0.25">
      <c r="A88" s="12"/>
      <c r="B88" s="12"/>
      <c r="C88" s="121"/>
      <c r="D88" s="121"/>
      <c r="E88" s="121"/>
      <c r="F88" s="121"/>
      <c r="G88" s="121"/>
      <c r="H88" s="121"/>
      <c r="I88" s="88"/>
      <c r="J88" s="99"/>
      <c r="K88" s="99"/>
      <c r="L88" s="99"/>
    </row>
    <row r="89" spans="1:12" ht="12.75" customHeight="1" x14ac:dyDescent="0.25">
      <c r="A89" s="12"/>
      <c r="B89" s="12"/>
      <c r="C89" s="121"/>
      <c r="D89" s="121"/>
      <c r="E89" s="121"/>
      <c r="F89" s="121"/>
      <c r="G89" s="121"/>
      <c r="H89" s="121"/>
      <c r="I89" s="88"/>
      <c r="J89" s="99"/>
      <c r="K89" s="99"/>
      <c r="L89" s="99"/>
    </row>
    <row r="90" spans="1:12" ht="12.75" customHeight="1" x14ac:dyDescent="0.25">
      <c r="A90" s="12"/>
      <c r="B90" s="12"/>
      <c r="C90" s="121"/>
      <c r="D90" s="121"/>
      <c r="E90" s="121"/>
      <c r="F90" s="121"/>
      <c r="G90" s="121"/>
      <c r="H90" s="121"/>
      <c r="I90" s="88"/>
      <c r="J90" s="99"/>
      <c r="K90" s="99"/>
      <c r="L90" s="99"/>
    </row>
    <row r="91" spans="1:12" ht="12.75" customHeight="1" x14ac:dyDescent="0.25">
      <c r="A91" s="5" t="s">
        <v>5</v>
      </c>
      <c r="B91" s="6" t="s">
        <v>6</v>
      </c>
      <c r="C91" s="41" t="s">
        <v>7</v>
      </c>
      <c r="D91" s="7" t="s">
        <v>8</v>
      </c>
      <c r="E91" s="97" t="s">
        <v>45</v>
      </c>
      <c r="F91" s="98" t="s">
        <v>10</v>
      </c>
      <c r="G91" s="44" t="s">
        <v>11</v>
      </c>
      <c r="H91" s="45" t="s">
        <v>12</v>
      </c>
      <c r="I91" s="88"/>
      <c r="J91" s="99"/>
      <c r="K91" s="99"/>
      <c r="L91" s="99"/>
    </row>
    <row r="92" spans="1:12" ht="12.75" customHeight="1" x14ac:dyDescent="0.25">
      <c r="A92" s="46">
        <v>61101</v>
      </c>
      <c r="B92" s="47" t="s">
        <v>74</v>
      </c>
      <c r="C92" s="122">
        <v>3060</v>
      </c>
      <c r="D92" s="122">
        <v>-125</v>
      </c>
      <c r="E92" s="122">
        <f t="shared" ref="E92:E97" si="24">+C92+D92</f>
        <v>2935</v>
      </c>
      <c r="F92" s="122">
        <v>0</v>
      </c>
      <c r="G92" s="122">
        <v>0</v>
      </c>
      <c r="H92" s="123">
        <f t="shared" ref="H92:H96" si="25">+E92-F92-G92</f>
        <v>2935</v>
      </c>
      <c r="I92" s="102"/>
      <c r="J92" s="103"/>
      <c r="K92" s="103"/>
      <c r="L92" s="103"/>
    </row>
    <row r="93" spans="1:12" ht="12.75" customHeight="1" x14ac:dyDescent="0.25">
      <c r="A93" s="18">
        <v>61102</v>
      </c>
      <c r="B93" s="19" t="s">
        <v>75</v>
      </c>
      <c r="C93" s="110">
        <v>6760</v>
      </c>
      <c r="D93" s="110">
        <v>0</v>
      </c>
      <c r="E93" s="108">
        <f t="shared" si="24"/>
        <v>6760</v>
      </c>
      <c r="F93" s="108">
        <v>0</v>
      </c>
      <c r="G93" s="110">
        <v>0</v>
      </c>
      <c r="H93" s="124">
        <f t="shared" si="25"/>
        <v>6760</v>
      </c>
      <c r="I93" s="102"/>
      <c r="J93" s="103"/>
      <c r="K93" s="103"/>
      <c r="L93" s="103"/>
    </row>
    <row r="94" spans="1:12" ht="12.75" customHeight="1" x14ac:dyDescent="0.25">
      <c r="A94" s="18">
        <v>61103</v>
      </c>
      <c r="B94" s="19" t="s">
        <v>76</v>
      </c>
      <c r="C94" s="110">
        <v>500</v>
      </c>
      <c r="D94" s="110">
        <v>0</v>
      </c>
      <c r="E94" s="108">
        <f t="shared" si="24"/>
        <v>500</v>
      </c>
      <c r="F94" s="108">
        <v>0</v>
      </c>
      <c r="G94" s="110">
        <v>0</v>
      </c>
      <c r="H94" s="124">
        <f t="shared" si="25"/>
        <v>500</v>
      </c>
      <c r="I94" s="102"/>
      <c r="J94" s="103"/>
      <c r="K94" s="103"/>
      <c r="L94" s="103"/>
    </row>
    <row r="95" spans="1:12" ht="12.75" customHeight="1" x14ac:dyDescent="0.25">
      <c r="A95" s="18">
        <v>61104</v>
      </c>
      <c r="B95" s="19" t="s">
        <v>77</v>
      </c>
      <c r="C95" s="110">
        <v>16000</v>
      </c>
      <c r="D95" s="110">
        <v>0</v>
      </c>
      <c r="E95" s="108">
        <f t="shared" si="24"/>
        <v>16000</v>
      </c>
      <c r="F95" s="108">
        <v>0</v>
      </c>
      <c r="G95" s="110">
        <v>0</v>
      </c>
      <c r="H95" s="124">
        <f t="shared" si="25"/>
        <v>16000</v>
      </c>
      <c r="I95" s="102"/>
      <c r="J95" s="103"/>
      <c r="K95" s="103"/>
      <c r="L95" s="103"/>
    </row>
    <row r="96" spans="1:12" ht="12.75" customHeight="1" x14ac:dyDescent="0.25">
      <c r="A96" s="18">
        <v>61108</v>
      </c>
      <c r="B96" s="19" t="s">
        <v>41</v>
      </c>
      <c r="C96" s="110">
        <v>1000</v>
      </c>
      <c r="D96" s="110">
        <v>8235</v>
      </c>
      <c r="E96" s="108">
        <f t="shared" si="24"/>
        <v>9235</v>
      </c>
      <c r="F96" s="108">
        <v>0</v>
      </c>
      <c r="G96" s="110">
        <v>0</v>
      </c>
      <c r="H96" s="124">
        <f t="shared" si="25"/>
        <v>9235</v>
      </c>
      <c r="I96" s="88"/>
      <c r="J96" s="99"/>
      <c r="K96" s="99"/>
      <c r="L96" s="99"/>
    </row>
    <row r="97" spans="1:12" ht="12.75" customHeight="1" x14ac:dyDescent="0.25">
      <c r="A97" s="18">
        <v>61199</v>
      </c>
      <c r="B97" s="19" t="s">
        <v>82</v>
      </c>
      <c r="C97" s="110">
        <v>0</v>
      </c>
      <c r="D97" s="110">
        <v>125</v>
      </c>
      <c r="E97" s="108">
        <f t="shared" si="24"/>
        <v>125</v>
      </c>
      <c r="F97" s="108">
        <v>125</v>
      </c>
      <c r="G97" s="110">
        <v>0</v>
      </c>
      <c r="H97" s="124">
        <v>0</v>
      </c>
      <c r="I97" s="88"/>
      <c r="J97" s="99"/>
      <c r="K97" s="99"/>
      <c r="L97" s="99"/>
    </row>
    <row r="98" spans="1:12" ht="12.75" customHeight="1" x14ac:dyDescent="0.25">
      <c r="A98" s="18"/>
      <c r="B98" s="22" t="s">
        <v>44</v>
      </c>
      <c r="C98" s="112">
        <f t="shared" ref="C98:H98" si="26">SUM(C92:C97)</f>
        <v>27320</v>
      </c>
      <c r="D98" s="112">
        <f t="shared" si="26"/>
        <v>8235</v>
      </c>
      <c r="E98" s="112">
        <f t="shared" si="26"/>
        <v>35555</v>
      </c>
      <c r="F98" s="112">
        <f t="shared" si="26"/>
        <v>125</v>
      </c>
      <c r="G98" s="112">
        <f t="shared" si="26"/>
        <v>0</v>
      </c>
      <c r="H98" s="125">
        <f t="shared" si="26"/>
        <v>35430</v>
      </c>
      <c r="I98" s="88"/>
      <c r="J98" s="99"/>
      <c r="K98" s="99"/>
      <c r="L98" s="99"/>
    </row>
    <row r="99" spans="1:12" ht="12.75" customHeight="1" x14ac:dyDescent="0.25">
      <c r="A99" s="18">
        <v>61403</v>
      </c>
      <c r="B99" s="19" t="s">
        <v>78</v>
      </c>
      <c r="C99" s="110">
        <v>9235</v>
      </c>
      <c r="D99" s="110">
        <v>-8235</v>
      </c>
      <c r="E99" s="108">
        <f>+C99+D99</f>
        <v>1000</v>
      </c>
      <c r="F99" s="110">
        <v>0</v>
      </c>
      <c r="G99" s="110">
        <v>0</v>
      </c>
      <c r="H99" s="124">
        <f t="shared" ref="H99:H100" si="27">+E99-F99-G99</f>
        <v>1000</v>
      </c>
      <c r="I99" s="88"/>
      <c r="J99" s="99"/>
      <c r="K99" s="99"/>
      <c r="L99" s="99"/>
    </row>
    <row r="100" spans="1:12" ht="12.75" customHeight="1" x14ac:dyDescent="0.25">
      <c r="A100" s="67"/>
      <c r="B100" s="68" t="s">
        <v>44</v>
      </c>
      <c r="C100" s="135">
        <f t="shared" ref="C100:F100" si="28">+C99</f>
        <v>9235</v>
      </c>
      <c r="D100" s="135">
        <f t="shared" si="28"/>
        <v>-8235</v>
      </c>
      <c r="E100" s="136">
        <f t="shared" si="28"/>
        <v>1000</v>
      </c>
      <c r="F100" s="136">
        <f t="shared" si="28"/>
        <v>0</v>
      </c>
      <c r="G100" s="136">
        <f>SUM(G99)</f>
        <v>0</v>
      </c>
      <c r="H100" s="137">
        <f t="shared" si="27"/>
        <v>1000</v>
      </c>
      <c r="I100" s="88"/>
      <c r="J100" s="99"/>
      <c r="K100" s="99"/>
      <c r="L100" s="99"/>
    </row>
    <row r="101" spans="1:12" ht="12.75" customHeight="1" x14ac:dyDescent="0.25">
      <c r="A101" s="72"/>
      <c r="B101" s="73" t="s">
        <v>25</v>
      </c>
      <c r="C101" s="138">
        <f>+C98+C100</f>
        <v>36555</v>
      </c>
      <c r="D101" s="138">
        <f t="shared" ref="D101:F101" si="29">+D100+D98</f>
        <v>0</v>
      </c>
      <c r="E101" s="139">
        <f t="shared" si="29"/>
        <v>36555</v>
      </c>
      <c r="F101" s="140">
        <f t="shared" si="29"/>
        <v>125</v>
      </c>
      <c r="G101" s="141">
        <f>SUM(G100+G98)</f>
        <v>0</v>
      </c>
      <c r="H101" s="142">
        <f>+H100+H98</f>
        <v>36430</v>
      </c>
      <c r="I101" s="88"/>
      <c r="J101" s="99"/>
      <c r="K101" s="99"/>
      <c r="L101" s="99"/>
    </row>
    <row r="102" spans="1:12" ht="12.75" customHeight="1" x14ac:dyDescent="0.25">
      <c r="A102" s="79"/>
      <c r="B102" s="80" t="s">
        <v>79</v>
      </c>
      <c r="C102" s="143">
        <f t="shared" ref="C102:D102" si="30">+C101+C86+C80+C73+C24</f>
        <v>10687404</v>
      </c>
      <c r="D102" s="144">
        <f t="shared" si="30"/>
        <v>0</v>
      </c>
      <c r="E102" s="145">
        <f t="shared" ref="E102:G102" si="31">+E24+E73+E80+E101+E86</f>
        <v>10687404</v>
      </c>
      <c r="F102" s="146">
        <f t="shared" si="31"/>
        <v>4554451.0999999996</v>
      </c>
      <c r="G102" s="147">
        <f t="shared" si="31"/>
        <v>171320.88999999998</v>
      </c>
      <c r="H102" s="148">
        <f>+E102-F102-G102</f>
        <v>5961632.0100000007</v>
      </c>
      <c r="I102" s="88"/>
    </row>
    <row r="103" spans="1:12" ht="12.75" customHeight="1" x14ac:dyDescent="0.25">
      <c r="C103" s="87"/>
      <c r="D103" s="87"/>
      <c r="E103" s="87"/>
      <c r="F103" s="87"/>
      <c r="G103" s="87"/>
      <c r="H103" s="88"/>
      <c r="I103" s="88"/>
    </row>
    <row r="104" spans="1:12" ht="12.75" customHeight="1" x14ac:dyDescent="0.25">
      <c r="C104" s="87"/>
      <c r="D104" s="87"/>
      <c r="E104" s="87"/>
      <c r="F104" s="87"/>
      <c r="G104" s="87"/>
      <c r="H104" s="88"/>
      <c r="I104" s="88"/>
    </row>
    <row r="105" spans="1:12" ht="12.75" customHeight="1" x14ac:dyDescent="0.25">
      <c r="C105" s="87"/>
      <c r="D105" s="87"/>
      <c r="E105" s="87"/>
      <c r="F105" s="87"/>
      <c r="H105" s="88"/>
      <c r="I105" s="88"/>
    </row>
    <row r="106" spans="1:12" ht="12.75" customHeight="1" x14ac:dyDescent="0.25">
      <c r="C106" s="87"/>
      <c r="D106" s="87"/>
      <c r="E106" s="87"/>
      <c r="F106" s="87"/>
      <c r="H106" s="88"/>
      <c r="I106" s="88"/>
    </row>
    <row r="107" spans="1:12" ht="12.75" customHeight="1" x14ac:dyDescent="0.25">
      <c r="C107" s="87"/>
      <c r="D107" s="87"/>
      <c r="E107" s="87"/>
      <c r="F107" s="87"/>
      <c r="H107" s="88"/>
      <c r="I107" s="88"/>
    </row>
    <row r="108" spans="1:12" ht="12.75" customHeight="1" x14ac:dyDescent="0.25">
      <c r="C108" s="87"/>
      <c r="D108" s="87"/>
      <c r="E108" s="87"/>
      <c r="F108" s="87"/>
      <c r="G108" s="87"/>
      <c r="H108" s="88"/>
      <c r="I108" s="88"/>
    </row>
    <row r="109" spans="1:12" ht="12.75" customHeight="1" x14ac:dyDescent="0.25">
      <c r="C109" s="87"/>
      <c r="D109" s="87"/>
      <c r="E109" s="87"/>
      <c r="F109" s="87"/>
      <c r="G109" s="87"/>
      <c r="H109" s="88"/>
      <c r="I109" s="88"/>
    </row>
    <row r="110" spans="1:12" ht="12.75" customHeight="1" x14ac:dyDescent="0.25">
      <c r="C110" s="87"/>
      <c r="D110" s="87"/>
      <c r="E110" s="87"/>
      <c r="F110" s="87"/>
      <c r="G110" s="87"/>
      <c r="J110" s="88"/>
    </row>
    <row r="111" spans="1:12" ht="12.75" customHeight="1" x14ac:dyDescent="0.25">
      <c r="C111" s="87"/>
      <c r="D111" s="87"/>
      <c r="E111" s="87"/>
      <c r="F111" s="87"/>
      <c r="G111" s="87"/>
    </row>
    <row r="112" spans="1:12" ht="12.75" customHeight="1" x14ac:dyDescent="0.25">
      <c r="C112" s="89"/>
      <c r="D112" s="89"/>
      <c r="E112" s="89"/>
      <c r="F112" s="89"/>
      <c r="G112" s="89"/>
      <c r="H112" s="89"/>
    </row>
    <row r="113" spans="3:8" ht="12.75" customHeight="1" x14ac:dyDescent="0.25">
      <c r="C113" s="90"/>
      <c r="D113" s="90"/>
      <c r="E113" s="90"/>
      <c r="F113" s="90"/>
      <c r="G113" s="90"/>
      <c r="H113" s="90"/>
    </row>
  </sheetData>
  <mergeCells count="6">
    <mergeCell ref="A8:H8"/>
    <mergeCell ref="B2:I2"/>
    <mergeCell ref="B3:F3"/>
    <mergeCell ref="B4:F4"/>
    <mergeCell ref="A6:H6"/>
    <mergeCell ref="B7:H7"/>
  </mergeCells>
  <pageMargins left="0.70866141732283472" right="0.70866141732283472" top="0.74803149606299213" bottom="0.74803149606299213" header="0" footer="0"/>
  <pageSetup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EJECUCION ENE 2020</vt:lpstr>
      <vt:lpstr>EJECUCION FEB 2020</vt:lpstr>
      <vt:lpstr>EJECUCION MAR 2020</vt:lpstr>
      <vt:lpstr>EJECUCION ABR 2020</vt:lpstr>
      <vt:lpstr>EJECUCION MAYO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Escobar</dc:creator>
  <cp:lastModifiedBy>Propietario</cp:lastModifiedBy>
  <dcterms:created xsi:type="dcterms:W3CDTF">2015-06-05T18:19:34Z</dcterms:created>
  <dcterms:modified xsi:type="dcterms:W3CDTF">2020-06-24T00:20:10Z</dcterms:modified>
</cp:coreProperties>
</file>