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245" activeTab="2"/>
  </bookViews>
  <sheets>
    <sheet name="EJECUCION ENE 2020" sheetId="1" r:id="rId1"/>
    <sheet name="EJECUCION FEB 2020" sheetId="2" r:id="rId2"/>
    <sheet name="EJECUCION MAR 2020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4" l="1"/>
  <c r="D102" i="4" s="1"/>
  <c r="G100" i="4"/>
  <c r="F100" i="4"/>
  <c r="F101" i="4" s="1"/>
  <c r="D100" i="4"/>
  <c r="C100" i="4"/>
  <c r="H99" i="4"/>
  <c r="E99" i="4"/>
  <c r="E100" i="4" s="1"/>
  <c r="G98" i="4"/>
  <c r="F98" i="4"/>
  <c r="D98" i="4"/>
  <c r="C98" i="4"/>
  <c r="C101" i="4" s="1"/>
  <c r="E97" i="4"/>
  <c r="E96" i="4"/>
  <c r="H96" i="4" s="1"/>
  <c r="E95" i="4"/>
  <c r="H95" i="4" s="1"/>
  <c r="E94" i="4"/>
  <c r="H94" i="4" s="1"/>
  <c r="E93" i="4"/>
  <c r="H93" i="4" s="1"/>
  <c r="E92" i="4"/>
  <c r="E98" i="4" s="1"/>
  <c r="G86" i="4"/>
  <c r="D86" i="4"/>
  <c r="C86" i="4"/>
  <c r="G85" i="4"/>
  <c r="F85" i="4"/>
  <c r="D85" i="4"/>
  <c r="C85" i="4"/>
  <c r="E84" i="4"/>
  <c r="H84" i="4" s="1"/>
  <c r="G83" i="4"/>
  <c r="F83" i="4"/>
  <c r="F86" i="4" s="1"/>
  <c r="D83" i="4"/>
  <c r="C83" i="4"/>
  <c r="E82" i="4"/>
  <c r="H82" i="4" s="1"/>
  <c r="E81" i="4"/>
  <c r="H81" i="4" s="1"/>
  <c r="G80" i="4"/>
  <c r="D80" i="4"/>
  <c r="C80" i="4"/>
  <c r="G79" i="4"/>
  <c r="F79" i="4"/>
  <c r="F80" i="4" s="1"/>
  <c r="D79" i="4"/>
  <c r="C79" i="4"/>
  <c r="E78" i="4"/>
  <c r="H78" i="4" s="1"/>
  <c r="E77" i="4"/>
  <c r="H77" i="4" s="1"/>
  <c r="E76" i="4"/>
  <c r="H76" i="4" s="1"/>
  <c r="G75" i="4"/>
  <c r="F75" i="4"/>
  <c r="D75" i="4"/>
  <c r="C75" i="4"/>
  <c r="E74" i="4"/>
  <c r="H74" i="4" s="1"/>
  <c r="G72" i="4"/>
  <c r="G73" i="4" s="1"/>
  <c r="F72" i="4"/>
  <c r="D72" i="4"/>
  <c r="D73" i="4" s="1"/>
  <c r="C72" i="4"/>
  <c r="C73" i="4" s="1"/>
  <c r="E71" i="4"/>
  <c r="H71" i="4" s="1"/>
  <c r="E70" i="4"/>
  <c r="H70" i="4" s="1"/>
  <c r="G69" i="4"/>
  <c r="F69" i="4"/>
  <c r="F73" i="4" s="1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G52" i="4"/>
  <c r="F52" i="4"/>
  <c r="D52" i="4"/>
  <c r="C52" i="4"/>
  <c r="E51" i="4"/>
  <c r="H51" i="4" s="1"/>
  <c r="E50" i="4"/>
  <c r="H50" i="4" s="1"/>
  <c r="E49" i="4"/>
  <c r="H49" i="4" s="1"/>
  <c r="E48" i="4"/>
  <c r="G43" i="4"/>
  <c r="F43" i="4"/>
  <c r="D43" i="4"/>
  <c r="C43" i="4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E25" i="4"/>
  <c r="H25" i="4" s="1"/>
  <c r="G24" i="4"/>
  <c r="F24" i="4"/>
  <c r="F102" i="4" s="1"/>
  <c r="D24" i="4"/>
  <c r="C24" i="4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E43" i="4" l="1"/>
  <c r="H43" i="4" s="1"/>
  <c r="E24" i="4"/>
  <c r="E52" i="4"/>
  <c r="H52" i="4" s="1"/>
  <c r="E83" i="4"/>
  <c r="H83" i="4" s="1"/>
  <c r="G102" i="4"/>
  <c r="C102" i="4"/>
  <c r="E101" i="4"/>
  <c r="H100" i="4"/>
  <c r="E79" i="4"/>
  <c r="H10" i="4"/>
  <c r="H24" i="4" s="1"/>
  <c r="H26" i="4"/>
  <c r="H48" i="4"/>
  <c r="E72" i="4"/>
  <c r="H92" i="4"/>
  <c r="H98" i="4" s="1"/>
  <c r="E69" i="4"/>
  <c r="H69" i="4" s="1"/>
  <c r="E75" i="4"/>
  <c r="H75" i="4" s="1"/>
  <c r="E85" i="4"/>
  <c r="H85" i="4" s="1"/>
  <c r="E65" i="4"/>
  <c r="H65" i="4" s="1"/>
  <c r="D99" i="2"/>
  <c r="G98" i="2"/>
  <c r="F98" i="2"/>
  <c r="F99" i="2" s="1"/>
  <c r="D98" i="2"/>
  <c r="C98" i="2"/>
  <c r="H97" i="2"/>
  <c r="E97" i="2"/>
  <c r="E98" i="2" s="1"/>
  <c r="G96" i="2"/>
  <c r="F96" i="2"/>
  <c r="D96" i="2"/>
  <c r="C96" i="2"/>
  <c r="C99" i="2" s="1"/>
  <c r="H95" i="2"/>
  <c r="E95" i="2"/>
  <c r="H94" i="2"/>
  <c r="E94" i="2"/>
  <c r="H93" i="2"/>
  <c r="E93" i="2"/>
  <c r="H92" i="2"/>
  <c r="E92" i="2"/>
  <c r="H91" i="2"/>
  <c r="E91" i="2"/>
  <c r="E96" i="2" s="1"/>
  <c r="H96" i="2" s="1"/>
  <c r="G86" i="2"/>
  <c r="F86" i="2"/>
  <c r="C86" i="2"/>
  <c r="G85" i="2"/>
  <c r="F85" i="2"/>
  <c r="D85" i="2"/>
  <c r="C85" i="2"/>
  <c r="H84" i="2"/>
  <c r="E84" i="2"/>
  <c r="E85" i="2" s="1"/>
  <c r="H85" i="2" s="1"/>
  <c r="G83" i="2"/>
  <c r="F83" i="2"/>
  <c r="D83" i="2"/>
  <c r="D86" i="2" s="1"/>
  <c r="C83" i="2"/>
  <c r="H82" i="2"/>
  <c r="E82" i="2"/>
  <c r="E83" i="2" s="1"/>
  <c r="H81" i="2"/>
  <c r="E81" i="2"/>
  <c r="G80" i="2"/>
  <c r="F80" i="2"/>
  <c r="C80" i="2"/>
  <c r="G79" i="2"/>
  <c r="F79" i="2"/>
  <c r="D79" i="2"/>
  <c r="C79" i="2"/>
  <c r="H78" i="2"/>
  <c r="E78" i="2"/>
  <c r="H77" i="2"/>
  <c r="E77" i="2"/>
  <c r="H76" i="2"/>
  <c r="E76" i="2"/>
  <c r="E79" i="2" s="1"/>
  <c r="G75" i="2"/>
  <c r="F75" i="2"/>
  <c r="D75" i="2"/>
  <c r="D80" i="2" s="1"/>
  <c r="C75" i="2"/>
  <c r="H74" i="2"/>
  <c r="E74" i="2"/>
  <c r="E75" i="2" s="1"/>
  <c r="H75" i="2" s="1"/>
  <c r="G72" i="2"/>
  <c r="G73" i="2" s="1"/>
  <c r="F72" i="2"/>
  <c r="F73" i="2" s="1"/>
  <c r="D72" i="2"/>
  <c r="C72" i="2"/>
  <c r="C73" i="2" s="1"/>
  <c r="H71" i="2"/>
  <c r="E71" i="2"/>
  <c r="H70" i="2"/>
  <c r="E70" i="2"/>
  <c r="E72" i="2" s="1"/>
  <c r="G69" i="2"/>
  <c r="F69" i="2"/>
  <c r="D69" i="2"/>
  <c r="D73" i="2" s="1"/>
  <c r="C69" i="2"/>
  <c r="H68" i="2"/>
  <c r="E68" i="2"/>
  <c r="H67" i="2"/>
  <c r="E67" i="2"/>
  <c r="H66" i="2"/>
  <c r="E66" i="2"/>
  <c r="E69" i="2" s="1"/>
  <c r="H69" i="2" s="1"/>
  <c r="G65" i="2"/>
  <c r="F65" i="2"/>
  <c r="D65" i="2"/>
  <c r="C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E65" i="2" s="1"/>
  <c r="H65" i="2" s="1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E52" i="2" s="1"/>
  <c r="H52" i="2" s="1"/>
  <c r="G43" i="2"/>
  <c r="F43" i="2"/>
  <c r="D43" i="2"/>
  <c r="C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E43" i="2" s="1"/>
  <c r="H43" i="2" s="1"/>
  <c r="H25" i="2"/>
  <c r="E25" i="2"/>
  <c r="G24" i="2"/>
  <c r="G100" i="2" s="1"/>
  <c r="F24" i="2"/>
  <c r="F100" i="2" s="1"/>
  <c r="D24" i="2"/>
  <c r="C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H24" i="2" s="1"/>
  <c r="E10" i="2"/>
  <c r="E24" i="2" s="1"/>
  <c r="H86" i="4" l="1"/>
  <c r="H101" i="4"/>
  <c r="E86" i="4"/>
  <c r="H72" i="4"/>
  <c r="E73" i="4"/>
  <c r="H79" i="4"/>
  <c r="E80" i="4"/>
  <c r="H80" i="4" s="1"/>
  <c r="H83" i="2"/>
  <c r="H86" i="2" s="1"/>
  <c r="E86" i="2"/>
  <c r="H79" i="2"/>
  <c r="E80" i="2"/>
  <c r="H80" i="2" s="1"/>
  <c r="C100" i="2"/>
  <c r="E99" i="2"/>
  <c r="E100" i="2" s="1"/>
  <c r="H100" i="2" s="1"/>
  <c r="H98" i="2"/>
  <c r="H99" i="2" s="1"/>
  <c r="E73" i="2"/>
  <c r="H73" i="2" s="1"/>
  <c r="H72" i="2"/>
  <c r="D100" i="2"/>
  <c r="F100" i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H73" i="4" l="1"/>
  <c r="E102" i="4"/>
  <c r="H102" i="4" s="1"/>
  <c r="E83" i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<sst xmlns="http://schemas.openxmlformats.org/spreadsheetml/2006/main" count="337" uniqueCount="83">
  <si>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</si>
  <si>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</si>
  <si>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</si>
  <si>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</si>
  <si>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</si>
  <si>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</si>
  <si>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</si>
  <si>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</si>
  <si>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</si>
  <si>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</si>
  <si>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</si>
  <si>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</si>
  <si>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</si>
  <si>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</si>
  <si>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</si>
  <si>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</si>
  <si>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</si>
  <si>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</si>
  <si>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</si>
  <si>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</si>
  <si>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</si>
  <si>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</si>
  <si>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</si>
  <si>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</si>
  <si>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</si>
  <si>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</si>
  <si>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</si>
  <si>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</si>
  <si>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</si>
  <si>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</si>
  <si>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</si>
  <si>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</si>
  <si>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</si>
  <si>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</si>
  <si>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</si>
  <si>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</si>
  <si>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</si>
  <si>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</si>
  <si>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</si>
  <si>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</si>
  <si>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</si>
  <si>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</si>
  <si>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</si>
  <si>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</si>
  <si>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</si>
  <si>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</si>
  <si>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</si>
  <si>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</si>
  <si>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</si>
  <si>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</si>
  <si>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</si>
  <si>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</si>
  <si>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</si>
  <si>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</si>
  <si>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</si>
  <si>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</si>
  <si>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</si>
  <si>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</si>
  <si>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</si>
  <si>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</si>
  <si>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</si>
  <si>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</si>
  <si>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</si>
  <si>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</si>
  <si>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</si>
  <si>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</si>
  <si>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</si>
  <si>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</si>
  <si>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</si>
  <si>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</si>
  <si>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</si>
  <si>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</si>
  <si>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</si>
  <si>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</si>
  <si>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</si>
  <si>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</si>
  <si>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</si>
  <si>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</si>
  <si>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</si>
  <si>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</si>
  <si>
    <t>AL 29 DE FEBRERO DE 2020</t>
  </si>
  <si>
    <t>AL 31 DE MARZO DE 2020</t>
  </si>
  <si>
    <t>Bienes Muebles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</si>
</sst>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Fill="1" applyBorder="1"/>
    <xf numFmtId="0" fontId="6" fillId="0" borderId="8" xfId="0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44" fontId="6" fillId="4" borderId="1" xfId="2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4" fontId="6" fillId="5" borderId="2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4" fontId="6" fillId="6" borderId="1" xfId="2" applyFont="1" applyFill="1" applyBorder="1" applyAlignment="1">
      <alignment horizontal="center"/>
    </xf>
    <xf numFmtId="44" fontId="6" fillId="7" borderId="2" xfId="2" applyFont="1" applyFill="1" applyBorder="1" applyAlignment="1">
      <alignment horizontal="center"/>
    </xf>
    <xf numFmtId="0" fontId="6" fillId="0" borderId="0" xfId="0" applyFont="1"/>
    <xf numFmtId="44" fontId="8" fillId="0" borderId="6" xfId="2" applyFont="1" applyBorder="1"/>
    <xf numFmtId="44" fontId="8" fillId="0" borderId="7" xfId="2" applyFont="1" applyBorder="1"/>
    <xf numFmtId="0" fontId="10" fillId="0" borderId="0" xfId="0" applyFont="1"/>
    <xf numFmtId="44" fontId="8" fillId="0" borderId="9" xfId="2" applyFont="1" applyBorder="1"/>
    <xf numFmtId="44" fontId="8" fillId="0" borderId="9" xfId="2" applyFont="1" applyFill="1" applyBorder="1"/>
    <xf numFmtId="164" fontId="6" fillId="0" borderId="9" xfId="2" applyNumberFormat="1" applyFont="1" applyFill="1" applyBorder="1" applyAlignment="1">
      <alignment horizontal="center"/>
    </xf>
    <xf numFmtId="44" fontId="6" fillId="0" borderId="9" xfId="2" applyFont="1" applyFill="1" applyBorder="1"/>
    <xf numFmtId="44" fontId="6" fillId="4" borderId="9" xfId="2" applyFont="1" applyFill="1" applyBorder="1"/>
    <xf numFmtId="44" fontId="6" fillId="5" borderId="9" xfId="2" applyFont="1" applyFill="1" applyBorder="1"/>
    <xf numFmtId="44" fontId="6" fillId="2" borderId="10" xfId="2" applyFont="1" applyFill="1" applyBorder="1"/>
    <xf numFmtId="166" fontId="6" fillId="3" borderId="7" xfId="1" applyNumberFormat="1" applyFont="1" applyFill="1" applyBorder="1"/>
    <xf numFmtId="44" fontId="10" fillId="0" borderId="0" xfId="2" applyFont="1"/>
    <xf numFmtId="43" fontId="10" fillId="0" borderId="0" xfId="0" applyNumberFormat="1" applyFont="1"/>
    <xf numFmtId="44" fontId="8" fillId="0" borderId="12" xfId="2" applyFont="1" applyBorder="1"/>
    <xf numFmtId="44" fontId="8" fillId="0" borderId="15" xfId="2" applyFont="1" applyBorder="1"/>
    <xf numFmtId="44" fontId="6" fillId="0" borderId="2" xfId="2" applyFont="1" applyFill="1" applyBorder="1"/>
    <xf numFmtId="44" fontId="6" fillId="0" borderId="4" xfId="2" applyFont="1" applyBorder="1"/>
    <xf numFmtId="44" fontId="6" fillId="0" borderId="0" xfId="2" applyFont="1" applyFill="1" applyBorder="1"/>
    <xf numFmtId="44" fontId="6" fillId="0" borderId="0" xfId="2" applyFont="1" applyBorder="1"/>
    <xf numFmtId="44" fontId="8" fillId="0" borderId="14" xfId="2" applyFont="1" applyBorder="1"/>
    <xf numFmtId="44" fontId="8" fillId="0" borderId="25" xfId="2" applyFont="1" applyBorder="1"/>
    <xf numFmtId="44" fontId="8" fillId="0" borderId="16" xfId="2" applyFont="1" applyBorder="1"/>
    <xf numFmtId="44" fontId="6" fillId="0" borderId="16" xfId="2" applyFont="1" applyBorder="1"/>
    <xf numFmtId="44" fontId="6" fillId="2" borderId="9" xfId="2" applyFont="1" applyFill="1" applyBorder="1"/>
    <xf numFmtId="44" fontId="6" fillId="3" borderId="16" xfId="2" applyFont="1" applyFill="1" applyBorder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44" fontId="6" fillId="0" borderId="12" xfId="2" applyFont="1" applyFill="1" applyBorder="1"/>
    <xf numFmtId="44" fontId="8" fillId="0" borderId="26" xfId="2" applyFont="1" applyBorder="1"/>
    <xf numFmtId="44" fontId="6" fillId="0" borderId="18" xfId="2" applyFont="1" applyFill="1" applyBorder="1"/>
    <xf numFmtId="44" fontId="6" fillId="4" borderId="18" xfId="2" applyFont="1" applyFill="1" applyBorder="1"/>
    <xf numFmtId="44" fontId="6" fillId="5" borderId="18" xfId="2" applyFont="1" applyFill="1" applyBorder="1"/>
    <xf numFmtId="44" fontId="6" fillId="2" borderId="18" xfId="2" applyFont="1" applyFill="1" applyBorder="1"/>
    <xf numFmtId="44" fontId="6" fillId="3" borderId="19" xfId="2" applyFont="1" applyFill="1" applyBorder="1"/>
    <xf numFmtId="44" fontId="8" fillId="0" borderId="14" xfId="2" applyFont="1" applyFill="1" applyBorder="1"/>
    <xf numFmtId="165" fontId="8" fillId="0" borderId="0" xfId="0" applyNumberFormat="1" applyFont="1" applyFill="1"/>
    <xf numFmtId="0" fontId="8" fillId="0" borderId="0" xfId="0" applyFont="1" applyFill="1"/>
    <xf numFmtId="44" fontId="6" fillId="0" borderId="21" xfId="2" applyFont="1" applyFill="1" applyBorder="1"/>
    <xf numFmtId="44" fontId="8" fillId="0" borderId="21" xfId="2" applyFont="1" applyFill="1" applyBorder="1"/>
    <xf numFmtId="44" fontId="8" fillId="0" borderId="27" xfId="2" applyFont="1" applyBorder="1"/>
    <xf numFmtId="44" fontId="6" fillId="0" borderId="23" xfId="2" applyFont="1" applyFill="1" applyBorder="1"/>
    <xf numFmtId="44" fontId="6" fillId="4" borderId="23" xfId="2" applyFont="1" applyFill="1" applyBorder="1"/>
    <xf numFmtId="44" fontId="6" fillId="5" borderId="23" xfId="2" applyFont="1" applyFill="1" applyBorder="1"/>
    <xf numFmtId="44" fontId="6" fillId="2" borderId="23" xfId="2" applyFont="1" applyFill="1" applyBorder="1"/>
    <xf numFmtId="44" fontId="6" fillId="3" borderId="24" xfId="2" applyFont="1" applyFill="1" applyBorder="1"/>
    <xf numFmtId="164" fontId="6" fillId="0" borderId="14" xfId="2" applyNumberFormat="1" applyFont="1" applyFill="1" applyBorder="1" applyProtection="1"/>
    <xf numFmtId="44" fontId="6" fillId="0" borderId="14" xfId="2" applyFont="1" applyFill="1" applyBorder="1"/>
    <xf numFmtId="44" fontId="6" fillId="4" borderId="14" xfId="2" applyFont="1" applyFill="1" applyBorder="1"/>
    <xf numFmtId="44" fontId="6" fillId="5" borderId="14" xfId="2" applyFont="1" applyFill="1" applyBorder="1"/>
    <xf numFmtId="44" fontId="6" fillId="2" borderId="14" xfId="2" applyFont="1" applyFill="1" applyBorder="1"/>
    <xf numFmtId="44" fontId="6" fillId="3" borderId="25" xfId="2" applyFont="1" applyFill="1" applyBorder="1"/>
    <xf numFmtId="43" fontId="10" fillId="0" borderId="0" xfId="1" applyFont="1"/>
    <xf numFmtId="44" fontId="6" fillId="6" borderId="9" xfId="2" applyFont="1" applyFill="1" applyBorder="1"/>
    <xf numFmtId="44" fontId="6" fillId="7" borderId="9" xfId="2" applyFont="1" applyFill="1" applyBorder="1"/>
    <xf numFmtId="44" fontId="6" fillId="6" borderId="18" xfId="2" applyFont="1" applyFill="1" applyBorder="1"/>
    <xf numFmtId="44" fontId="6" fillId="7" borderId="18" xfId="2" applyFont="1" applyFill="1" applyBorder="1"/>
    <xf numFmtId="44" fontId="6" fillId="6" borderId="23" xfId="2" applyFont="1" applyFill="1" applyBorder="1"/>
    <xf numFmtId="44" fontId="6" fillId="7" borderId="23" xfId="2" applyFont="1" applyFill="1" applyBorder="1"/>
    <xf numFmtId="44" fontId="6" fillId="6" borderId="14" xfId="2" applyFont="1" applyFill="1" applyBorder="1"/>
    <xf numFmtId="44" fontId="6" fillId="7" borderId="14" xfId="2" applyFont="1" applyFill="1" applyBorder="1"/>
    <xf numFmtId="44" fontId="9" fillId="0" borderId="6" xfId="2" applyFont="1" applyBorder="1"/>
    <xf numFmtId="44" fontId="9" fillId="0" borderId="7" xfId="2" applyFont="1" applyBorder="1"/>
    <xf numFmtId="44" fontId="9" fillId="0" borderId="9" xfId="2" applyFont="1" applyBorder="1"/>
    <xf numFmtId="44" fontId="9" fillId="0" borderId="9" xfId="2" applyFont="1" applyFill="1" applyBorder="1"/>
    <xf numFmtId="164" fontId="7" fillId="0" borderId="9" xfId="2" applyNumberFormat="1" applyFont="1" applyFill="1" applyBorder="1" applyAlignment="1">
      <alignment horizontal="center"/>
    </xf>
    <xf numFmtId="44" fontId="7" fillId="0" borderId="9" xfId="2" applyFont="1" applyFill="1" applyBorder="1"/>
    <xf numFmtId="44" fontId="7" fillId="6" borderId="9" xfId="2" applyFont="1" applyFill="1" applyBorder="1"/>
    <xf numFmtId="44" fontId="7" fillId="7" borderId="9" xfId="2" applyFont="1" applyFill="1" applyBorder="1"/>
    <xf numFmtId="44" fontId="7" fillId="2" borderId="10" xfId="2" applyFont="1" applyFill="1" applyBorder="1"/>
    <xf numFmtId="166" fontId="7" fillId="3" borderId="7" xfId="1" applyNumberFormat="1" applyFont="1" applyFill="1" applyBorder="1"/>
    <xf numFmtId="44" fontId="9" fillId="0" borderId="12" xfId="2" applyFont="1" applyBorder="1"/>
    <xf numFmtId="44" fontId="9" fillId="0" borderId="15" xfId="2" applyFont="1" applyBorder="1"/>
    <xf numFmtId="44" fontId="7" fillId="0" borderId="2" xfId="2" applyFont="1" applyFill="1" applyBorder="1"/>
    <xf numFmtId="44" fontId="7" fillId="0" borderId="4" xfId="2" applyFont="1" applyBorder="1"/>
    <xf numFmtId="44" fontId="7" fillId="0" borderId="0" xfId="2" applyFont="1" applyFill="1" applyBorder="1"/>
    <xf numFmtId="44" fontId="7" fillId="0" borderId="0" xfId="2" applyFont="1" applyBorder="1"/>
    <xf numFmtId="44" fontId="9" fillId="0" borderId="14" xfId="2" applyFont="1" applyBorder="1"/>
    <xf numFmtId="44" fontId="9" fillId="0" borderId="25" xfId="2" applyFont="1" applyBorder="1"/>
    <xf numFmtId="44" fontId="9" fillId="0" borderId="16" xfId="2" applyFont="1" applyBorder="1"/>
    <xf numFmtId="44" fontId="7" fillId="0" borderId="16" xfId="2" applyFont="1" applyBorder="1"/>
    <xf numFmtId="44" fontId="7" fillId="2" borderId="9" xfId="2" applyFont="1" applyFill="1" applyBorder="1"/>
    <xf numFmtId="44" fontId="7" fillId="3" borderId="16" xfId="2" applyFont="1" applyFill="1" applyBorder="1"/>
    <xf numFmtId="44" fontId="7" fillId="0" borderId="12" xfId="2" applyFont="1" applyFill="1" applyBorder="1"/>
    <xf numFmtId="44" fontId="9" fillId="0" borderId="26" xfId="2" applyFont="1" applyBorder="1"/>
    <xf numFmtId="44" fontId="7" fillId="0" borderId="18" xfId="2" applyFont="1" applyFill="1" applyBorder="1"/>
    <xf numFmtId="44" fontId="7" fillId="6" borderId="18" xfId="2" applyFont="1" applyFill="1" applyBorder="1"/>
    <xf numFmtId="44" fontId="7" fillId="7" borderId="18" xfId="2" applyFont="1" applyFill="1" applyBorder="1"/>
    <xf numFmtId="44" fontId="7" fillId="2" borderId="18" xfId="2" applyFont="1" applyFill="1" applyBorder="1"/>
    <xf numFmtId="44" fontId="7" fillId="3" borderId="19" xfId="2" applyFont="1" applyFill="1" applyBorder="1"/>
    <xf numFmtId="44" fontId="9" fillId="0" borderId="14" xfId="2" applyFont="1" applyFill="1" applyBorder="1"/>
    <xf numFmtId="44" fontId="7" fillId="0" borderId="21" xfId="2" applyFont="1" applyFill="1" applyBorder="1"/>
    <xf numFmtId="44" fontId="9" fillId="0" borderId="21" xfId="2" applyFont="1" applyFill="1" applyBorder="1"/>
    <xf numFmtId="44" fontId="9" fillId="0" borderId="27" xfId="2" applyFont="1" applyBorder="1"/>
    <xf numFmtId="44" fontId="7" fillId="0" borderId="23" xfId="2" applyFont="1" applyFill="1" applyBorder="1"/>
    <xf numFmtId="44" fontId="7" fillId="6" borderId="23" xfId="2" applyFont="1" applyFill="1" applyBorder="1"/>
    <xf numFmtId="44" fontId="7" fillId="7" borderId="23" xfId="2" applyFont="1" applyFill="1" applyBorder="1"/>
    <xf numFmtId="44" fontId="7" fillId="2" borderId="23" xfId="2" applyFont="1" applyFill="1" applyBorder="1"/>
    <xf numFmtId="44" fontId="7" fillId="3" borderId="24" xfId="2" applyFont="1" applyFill="1" applyBorder="1"/>
    <xf numFmtId="164" fontId="7" fillId="0" borderId="14" xfId="2" applyNumberFormat="1" applyFont="1" applyFill="1" applyBorder="1" applyProtection="1"/>
    <xf numFmtId="44" fontId="7" fillId="0" borderId="14" xfId="2" applyFont="1" applyFill="1" applyBorder="1"/>
    <xf numFmtId="44" fontId="7" fillId="6" borderId="14" xfId="2" applyFont="1" applyFill="1" applyBorder="1"/>
    <xf numFmtId="44" fontId="7" fillId="7" borderId="14" xfId="2" applyFont="1" applyFill="1" applyBorder="1"/>
    <xf numFmtId="44" fontId="7" fillId="2" borderId="14" xfId="2" applyFont="1" applyFill="1" applyBorder="1"/>
    <xf numFmtId="44" fontId="7" fillId="3" borderId="25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opLeftCell="A70" workbookViewId="0">
      <selection activeCell="C18" sqref="C1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73" t="s">
        <v>0</v>
      </c>
      <c r="C2" s="173"/>
      <c r="D2" s="173"/>
      <c r="E2" s="173"/>
      <c r="F2" s="173"/>
      <c r="G2" s="173"/>
      <c r="H2" s="173"/>
      <c r="I2" s="173"/>
    </row>
    <row r="3" spans="1:9" ht="12.75" customHeight="1" x14ac:dyDescent="0.25">
      <c r="A3" s="1"/>
      <c r="B3" s="172" t="s">
        <v>1</v>
      </c>
      <c r="C3" s="172"/>
      <c r="D3" s="172"/>
      <c r="E3" s="172"/>
      <c r="F3" s="172"/>
      <c r="G3" s="52"/>
      <c r="H3" s="1"/>
      <c r="I3" s="1"/>
    </row>
    <row r="4" spans="1:9" ht="12.75" customHeight="1" x14ac:dyDescent="0.25">
      <c r="A4" s="2"/>
      <c r="B4" s="172" t="s">
        <v>2</v>
      </c>
      <c r="C4" s="172"/>
      <c r="D4" s="172"/>
      <c r="E4" s="172"/>
      <c r="F4" s="172"/>
      <c r="G4" s="52"/>
      <c r="H4" s="2"/>
      <c r="I4" s="1"/>
    </row>
    <row r="5" spans="1:9" ht="12.75" customHeight="1" x14ac:dyDescent="0.25">
      <c r="A5" s="2"/>
      <c r="B5" s="52"/>
      <c r="C5" s="52"/>
      <c r="D5" s="52"/>
      <c r="E5" s="52"/>
      <c r="F5" s="52"/>
      <c r="G5" s="52"/>
      <c r="H5" s="2"/>
      <c r="I5" s="1"/>
    </row>
    <row r="6" spans="1:9" ht="12.75" customHeight="1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"/>
    </row>
    <row r="7" spans="1:9" ht="12.75" customHeight="1" x14ac:dyDescent="0.25">
      <c r="A7" s="51"/>
      <c r="B7" s="171" t="s">
        <v>4</v>
      </c>
      <c r="C7" s="171"/>
      <c r="D7" s="171"/>
      <c r="E7" s="171"/>
      <c r="F7" s="171"/>
      <c r="G7" s="171"/>
      <c r="H7" s="171"/>
      <c r="I7" s="1"/>
    </row>
    <row r="8" spans="1:9" ht="12.75" customHeight="1" thickBot="1" x14ac:dyDescent="0.3">
      <c r="A8" s="171"/>
      <c r="B8" s="171"/>
      <c r="C8" s="171"/>
      <c r="D8" s="171"/>
      <c r="E8" s="171"/>
      <c r="F8" s="171"/>
      <c r="G8" s="171"/>
      <c r="H8" s="171"/>
      <c r="I8" s="1"/>
    </row>
    <row r="9" spans="1:9" s="65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5" t="s">
        <v>9</v>
      </c>
      <c r="F9" s="57" t="s">
        <v>10</v>
      </c>
      <c r="G9" s="6" t="s">
        <v>11</v>
      </c>
      <c r="H9" s="7" t="s">
        <v>12</v>
      </c>
    </row>
    <row r="10" spans="1:9" s="68" customFormat="1" ht="12.75" customHeight="1" x14ac:dyDescent="0.2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391054.1</v>
      </c>
      <c r="G10" s="66">
        <v>0</v>
      </c>
      <c r="H10" s="67">
        <f t="shared" ref="H10:H73" si="0">+E10-F10-G10</f>
        <v>4425925.9000000004</v>
      </c>
    </row>
    <row r="11" spans="1:9" s="68" customFormat="1" ht="12.75" customHeight="1" x14ac:dyDescent="0.2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s="68" customFormat="1" ht="12.75" customHeight="1" x14ac:dyDescent="0.2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s="68" customFormat="1" ht="12.75" customHeight="1" x14ac:dyDescent="0.2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89766.58</v>
      </c>
      <c r="G13" s="66">
        <v>0</v>
      </c>
      <c r="H13" s="67">
        <f t="shared" si="0"/>
        <v>1477129.46</v>
      </c>
    </row>
    <row r="14" spans="1:9" s="68" customFormat="1" ht="12.75" customHeight="1" x14ac:dyDescent="0.2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s="68" customFormat="1" ht="12.75" customHeight="1" x14ac:dyDescent="0.2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s="68" customFormat="1" ht="12.75" customHeight="1" x14ac:dyDescent="0.2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23189.55</v>
      </c>
      <c r="G16" s="66">
        <v>0</v>
      </c>
      <c r="H16" s="67">
        <f t="shared" si="0"/>
        <v>296455.45</v>
      </c>
    </row>
    <row r="17" spans="1:11" s="68" customFormat="1" ht="12.75" customHeight="1" x14ac:dyDescent="0.2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4979.1000000000004</v>
      </c>
      <c r="G17" s="66">
        <v>0</v>
      </c>
      <c r="H17" s="67">
        <f t="shared" si="0"/>
        <v>82708.97</v>
      </c>
    </row>
    <row r="18" spans="1:11" s="68" customFormat="1" ht="12.75" customHeight="1" x14ac:dyDescent="0.2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25927.03</v>
      </c>
      <c r="G18" s="66">
        <v>0</v>
      </c>
      <c r="H18" s="67">
        <f t="shared" si="0"/>
        <v>333013.96999999997</v>
      </c>
    </row>
    <row r="19" spans="1:11" s="68" customFormat="1" ht="12.75" customHeight="1" x14ac:dyDescent="0.2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6502.12</v>
      </c>
      <c r="G19" s="66">
        <v>0</v>
      </c>
      <c r="H19" s="67">
        <f t="shared" si="0"/>
        <v>114937.26000000001</v>
      </c>
    </row>
    <row r="20" spans="1:11" s="68" customFormat="1" ht="12.75" customHeight="1" x14ac:dyDescent="0.2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3885.76</v>
      </c>
      <c r="G20" s="66">
        <v>0</v>
      </c>
      <c r="H20" s="67">
        <f t="shared" si="0"/>
        <v>42744.24</v>
      </c>
    </row>
    <row r="21" spans="1:11" s="68" customFormat="1" ht="12.75" customHeight="1" x14ac:dyDescent="0.2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/>
      <c r="G21" s="66">
        <v>0</v>
      </c>
      <c r="H21" s="67">
        <f t="shared" si="0"/>
        <v>50055</v>
      </c>
    </row>
    <row r="22" spans="1:11" s="68" customFormat="1" ht="12.75" customHeight="1" x14ac:dyDescent="0.2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/>
      <c r="G22" s="66"/>
      <c r="H22" s="67"/>
    </row>
    <row r="23" spans="1:11" s="68" customFormat="1" ht="12.75" customHeight="1" x14ac:dyDescent="0.2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s="68" customFormat="1" ht="12.75" customHeight="1" x14ac:dyDescent="0.2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73">
        <f t="shared" si="2"/>
        <v>8316633.4699999997</v>
      </c>
      <c r="F24" s="74">
        <f t="shared" si="2"/>
        <v>545304.24</v>
      </c>
      <c r="G24" s="75">
        <f t="shared" si="2"/>
        <v>0</v>
      </c>
      <c r="H24" s="76">
        <f t="shared" si="2"/>
        <v>7764044.2299999995</v>
      </c>
    </row>
    <row r="25" spans="1:11" s="68" customFormat="1" ht="12.75" customHeight="1" x14ac:dyDescent="0.2">
      <c r="A25" s="11">
        <v>54101</v>
      </c>
      <c r="B25" s="12" t="s">
        <v>25</v>
      </c>
      <c r="C25" s="69">
        <v>45470</v>
      </c>
      <c r="D25" s="69">
        <v>331.25</v>
      </c>
      <c r="E25" s="66">
        <f t="shared" ref="E25:E42" si="3">+C25+D25</f>
        <v>45801.25</v>
      </c>
      <c r="F25" s="66">
        <v>8430.2000000000007</v>
      </c>
      <c r="G25" s="66">
        <v>0</v>
      </c>
      <c r="H25" s="67">
        <f t="shared" si="0"/>
        <v>37371.050000000003</v>
      </c>
    </row>
    <row r="26" spans="1:11" s="68" customFormat="1" ht="12.75" customHeight="1" x14ac:dyDescent="0.2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s="68" customFormat="1" ht="12.75" customHeight="1" x14ac:dyDescent="0.2">
      <c r="A27" s="11">
        <v>54104</v>
      </c>
      <c r="B27" s="12" t="s">
        <v>27</v>
      </c>
      <c r="C27" s="69">
        <v>55590</v>
      </c>
      <c r="D27" s="69"/>
      <c r="E27" s="66">
        <f t="shared" si="3"/>
        <v>55590</v>
      </c>
      <c r="F27" s="66">
        <v>0</v>
      </c>
      <c r="G27" s="66">
        <v>0</v>
      </c>
      <c r="H27" s="67">
        <f t="shared" si="0"/>
        <v>55590</v>
      </c>
    </row>
    <row r="28" spans="1:11" s="68" customFormat="1" ht="12.75" customHeight="1" x14ac:dyDescent="0.2">
      <c r="A28" s="11">
        <v>54105</v>
      </c>
      <c r="B28" s="12" t="s">
        <v>28</v>
      </c>
      <c r="C28" s="69">
        <v>27325</v>
      </c>
      <c r="D28" s="69">
        <v>11.2</v>
      </c>
      <c r="E28" s="66">
        <f t="shared" si="3"/>
        <v>27336.2</v>
      </c>
      <c r="F28" s="66">
        <v>0</v>
      </c>
      <c r="G28" s="66">
        <v>0</v>
      </c>
      <c r="H28" s="67">
        <f t="shared" si="0"/>
        <v>27336.2</v>
      </c>
      <c r="K28" s="77"/>
    </row>
    <row r="29" spans="1:11" s="68" customFormat="1" ht="12.75" customHeight="1" x14ac:dyDescent="0.2">
      <c r="A29" s="11">
        <v>54106</v>
      </c>
      <c r="B29" s="12" t="s">
        <v>29</v>
      </c>
      <c r="C29" s="69">
        <v>225</v>
      </c>
      <c r="D29" s="69"/>
      <c r="E29" s="66">
        <f t="shared" si="3"/>
        <v>225</v>
      </c>
      <c r="F29" s="66">
        <v>0</v>
      </c>
      <c r="G29" s="66">
        <v>0</v>
      </c>
      <c r="H29" s="67">
        <f t="shared" si="0"/>
        <v>225</v>
      </c>
    </row>
    <row r="30" spans="1:11" s="68" customFormat="1" ht="12.75" customHeight="1" x14ac:dyDescent="0.2">
      <c r="A30" s="11">
        <v>54107</v>
      </c>
      <c r="B30" s="12" t="s">
        <v>30</v>
      </c>
      <c r="C30" s="69">
        <v>25105</v>
      </c>
      <c r="D30" s="69">
        <v>12.5</v>
      </c>
      <c r="E30" s="66">
        <f t="shared" si="3"/>
        <v>25117.5</v>
      </c>
      <c r="F30" s="66">
        <v>0</v>
      </c>
      <c r="G30" s="66">
        <v>0</v>
      </c>
      <c r="H30" s="67">
        <f t="shared" si="0"/>
        <v>25117.5</v>
      </c>
    </row>
    <row r="31" spans="1:11" s="68" customFormat="1" ht="12.75" customHeight="1" x14ac:dyDescent="0.2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s="68" customFormat="1" ht="12.75" customHeight="1" x14ac:dyDescent="0.2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0</v>
      </c>
      <c r="G32" s="66">
        <v>0</v>
      </c>
      <c r="H32" s="67">
        <f t="shared" si="0"/>
        <v>7140</v>
      </c>
    </row>
    <row r="33" spans="1:12" s="68" customFormat="1" ht="12.75" customHeight="1" x14ac:dyDescent="0.2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0</v>
      </c>
      <c r="G33" s="66">
        <v>0</v>
      </c>
      <c r="H33" s="67">
        <f t="shared" si="0"/>
        <v>57710</v>
      </c>
    </row>
    <row r="34" spans="1:12" s="68" customFormat="1" ht="12.75" customHeight="1" x14ac:dyDescent="0.2">
      <c r="A34" s="11">
        <v>54111</v>
      </c>
      <c r="B34" s="12" t="s">
        <v>34</v>
      </c>
      <c r="C34" s="69">
        <v>925</v>
      </c>
      <c r="D34" s="69"/>
      <c r="E34" s="66">
        <f t="shared" si="3"/>
        <v>925</v>
      </c>
      <c r="F34" s="66">
        <v>0</v>
      </c>
      <c r="G34" s="66">
        <v>0</v>
      </c>
      <c r="H34" s="67">
        <f t="shared" si="0"/>
        <v>925</v>
      </c>
      <c r="L34" s="78"/>
    </row>
    <row r="35" spans="1:12" s="68" customFormat="1" ht="12.75" customHeight="1" x14ac:dyDescent="0.2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78"/>
    </row>
    <row r="36" spans="1:12" s="68" customFormat="1" ht="12.75" customHeight="1" x14ac:dyDescent="0.2">
      <c r="A36" s="11">
        <v>54113</v>
      </c>
      <c r="B36" s="12" t="s">
        <v>36</v>
      </c>
      <c r="C36" s="69">
        <v>1060</v>
      </c>
      <c r="D36" s="69"/>
      <c r="E36" s="66">
        <f t="shared" si="3"/>
        <v>1060</v>
      </c>
      <c r="F36" s="66">
        <v>0</v>
      </c>
      <c r="G36" s="66">
        <v>0</v>
      </c>
      <c r="H36" s="67">
        <f t="shared" si="0"/>
        <v>1060</v>
      </c>
      <c r="L36" s="78"/>
    </row>
    <row r="37" spans="1:12" s="68" customFormat="1" ht="12.75" customHeight="1" x14ac:dyDescent="0.2">
      <c r="A37" s="11">
        <v>54114</v>
      </c>
      <c r="B37" s="12" t="s">
        <v>37</v>
      </c>
      <c r="C37" s="69">
        <v>7275</v>
      </c>
      <c r="D37" s="69">
        <v>-744.5</v>
      </c>
      <c r="E37" s="66">
        <f t="shared" si="3"/>
        <v>6530.5</v>
      </c>
      <c r="F37" s="66">
        <v>55.5</v>
      </c>
      <c r="G37" s="66">
        <v>0</v>
      </c>
      <c r="H37" s="67">
        <f t="shared" si="0"/>
        <v>6475</v>
      </c>
    </row>
    <row r="38" spans="1:12" s="68" customFormat="1" ht="12.75" customHeight="1" x14ac:dyDescent="0.2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s="68" customFormat="1" ht="12.75" customHeight="1" x14ac:dyDescent="0.2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0</v>
      </c>
      <c r="G39" s="66">
        <v>0</v>
      </c>
      <c r="H39" s="67">
        <f t="shared" si="0"/>
        <v>800</v>
      </c>
    </row>
    <row r="40" spans="1:12" s="68" customFormat="1" ht="12.75" customHeight="1" x14ac:dyDescent="0.2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s="68" customFormat="1" ht="12.75" customHeight="1" x14ac:dyDescent="0.2">
      <c r="A41" s="11">
        <v>54119</v>
      </c>
      <c r="B41" s="12" t="s">
        <v>41</v>
      </c>
      <c r="C41" s="69">
        <v>2600</v>
      </c>
      <c r="D41" s="69"/>
      <c r="E41" s="66">
        <f t="shared" si="3"/>
        <v>2600</v>
      </c>
      <c r="F41" s="66">
        <v>0</v>
      </c>
      <c r="G41" s="66">
        <v>0</v>
      </c>
      <c r="H41" s="67">
        <f t="shared" si="0"/>
        <v>2600</v>
      </c>
    </row>
    <row r="42" spans="1:12" s="68" customFormat="1" ht="12.75" customHeight="1" thickBot="1" x14ac:dyDescent="0.25">
      <c r="A42" s="17">
        <v>54199</v>
      </c>
      <c r="B42" s="18" t="s">
        <v>42</v>
      </c>
      <c r="C42" s="79">
        <v>987925</v>
      </c>
      <c r="D42" s="79">
        <v>-414247.52</v>
      </c>
      <c r="E42" s="66">
        <f t="shared" si="3"/>
        <v>573677.48</v>
      </c>
      <c r="F42" s="66">
        <v>416700</v>
      </c>
      <c r="G42" s="66">
        <v>0</v>
      </c>
      <c r="H42" s="80">
        <f t="shared" si="0"/>
        <v>156977.47999999998</v>
      </c>
    </row>
    <row r="43" spans="1:12" s="68" customFormat="1" ht="12.75" customHeight="1" thickBot="1" x14ac:dyDescent="0.25">
      <c r="A43" s="19"/>
      <c r="B43" s="20" t="s">
        <v>43</v>
      </c>
      <c r="C43" s="81">
        <f>SUM(C25:C42)</f>
        <v>1247104</v>
      </c>
      <c r="D43" s="81">
        <f>SUM(D25:D42)</f>
        <v>-414700.87</v>
      </c>
      <c r="E43" s="81">
        <f>SUM(E25:E42)</f>
        <v>832403.13</v>
      </c>
      <c r="F43" s="81">
        <f>SUM(F25:F42)</f>
        <v>425185.7</v>
      </c>
      <c r="G43" s="81">
        <f>SUM(G25:G42)</f>
        <v>0</v>
      </c>
      <c r="H43" s="82">
        <f t="shared" si="0"/>
        <v>407217.43</v>
      </c>
    </row>
    <row r="44" spans="1:12" s="68" customFormat="1" ht="12.75" customHeight="1" x14ac:dyDescent="0.2">
      <c r="A44" s="21"/>
      <c r="B44" s="22"/>
      <c r="C44" s="83"/>
      <c r="D44" s="83"/>
      <c r="E44" s="83"/>
      <c r="F44" s="83"/>
      <c r="G44" s="83"/>
      <c r="H44" s="84"/>
    </row>
    <row r="45" spans="1:12" s="68" customFormat="1" ht="12.75" customHeight="1" x14ac:dyDescent="0.2">
      <c r="A45" s="21"/>
      <c r="B45" s="22"/>
      <c r="C45" s="83"/>
      <c r="D45" s="83"/>
      <c r="E45" s="83"/>
      <c r="F45" s="83"/>
      <c r="G45" s="83"/>
      <c r="H45" s="84"/>
    </row>
    <row r="46" spans="1:12" s="68" customFormat="1" ht="12.75" customHeight="1" thickBot="1" x14ac:dyDescent="0.25">
      <c r="A46" s="21"/>
      <c r="B46" s="22"/>
      <c r="C46" s="83"/>
      <c r="D46" s="83"/>
      <c r="E46" s="83"/>
      <c r="F46" s="83"/>
      <c r="G46" s="83"/>
      <c r="H46" s="84"/>
    </row>
    <row r="47" spans="1:12" s="68" customFormat="1" ht="12.75" customHeight="1" thickBot="1" x14ac:dyDescent="0.25">
      <c r="A47" s="3" t="s">
        <v>5</v>
      </c>
      <c r="B47" s="4" t="s">
        <v>6</v>
      </c>
      <c r="C47" s="23" t="s">
        <v>7</v>
      </c>
      <c r="D47" s="5" t="s">
        <v>8</v>
      </c>
      <c r="E47" s="56" t="s">
        <v>44</v>
      </c>
      <c r="F47" s="58" t="s">
        <v>10</v>
      </c>
      <c r="G47" s="24" t="s">
        <v>11</v>
      </c>
      <c r="H47" s="36" t="s">
        <v>12</v>
      </c>
    </row>
    <row r="48" spans="1:12" s="68" customFormat="1" ht="12.75" customHeight="1" x14ac:dyDescent="0.2">
      <c r="A48" s="25">
        <v>54201</v>
      </c>
      <c r="B48" s="26" t="s">
        <v>45</v>
      </c>
      <c r="C48" s="85">
        <v>197345</v>
      </c>
      <c r="D48" s="85">
        <v>0</v>
      </c>
      <c r="E48" s="66">
        <f t="shared" ref="E48:E51" si="4">+C48+D48</f>
        <v>197345</v>
      </c>
      <c r="F48" s="66">
        <v>11052.36</v>
      </c>
      <c r="G48" s="66">
        <v>0</v>
      </c>
      <c r="H48" s="86">
        <f t="shared" si="0"/>
        <v>186292.64</v>
      </c>
    </row>
    <row r="49" spans="1:8" s="68" customFormat="1" ht="12.75" customHeight="1" x14ac:dyDescent="0.2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1692.19</v>
      </c>
      <c r="G49" s="66">
        <v>0</v>
      </c>
      <c r="H49" s="67">
        <f t="shared" si="0"/>
        <v>40907.81</v>
      </c>
    </row>
    <row r="50" spans="1:8" s="68" customFormat="1" ht="12.75" customHeight="1" x14ac:dyDescent="0.2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17404.099999999999</v>
      </c>
      <c r="G50" s="66">
        <v>0</v>
      </c>
      <c r="H50" s="80">
        <f t="shared" si="0"/>
        <v>129862.94</v>
      </c>
    </row>
    <row r="51" spans="1:8" s="68" customFormat="1" ht="12.75" customHeight="1" x14ac:dyDescent="0.2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s="68" customFormat="1" ht="12.75" customHeight="1" x14ac:dyDescent="0.2">
      <c r="A52" s="27"/>
      <c r="B52" s="14" t="s">
        <v>43</v>
      </c>
      <c r="C52" s="72">
        <f>SUM(C48:C51)</f>
        <v>387795</v>
      </c>
      <c r="D52" s="72">
        <f>SUM(D48:D51)</f>
        <v>617.04</v>
      </c>
      <c r="E52" s="72">
        <f>SUM(E48:E51)</f>
        <v>388412.04000000004</v>
      </c>
      <c r="F52" s="72">
        <f>SUM(F48:F51)</f>
        <v>30148.65</v>
      </c>
      <c r="G52" s="72">
        <f>SUM(G48:G51)</f>
        <v>0</v>
      </c>
      <c r="H52" s="88">
        <f t="shared" si="0"/>
        <v>358263.39</v>
      </c>
    </row>
    <row r="53" spans="1:8" s="68" customFormat="1" ht="12.75" customHeight="1" x14ac:dyDescent="0.2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s="68" customFormat="1" ht="12.75" customHeight="1" x14ac:dyDescent="0.2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1527.2</v>
      </c>
      <c r="G54" s="66">
        <v>0</v>
      </c>
      <c r="H54" s="67">
        <f t="shared" si="0"/>
        <v>61472.800000000003</v>
      </c>
    </row>
    <row r="55" spans="1:8" s="68" customFormat="1" ht="12.75" customHeight="1" x14ac:dyDescent="0.2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s="68" customFormat="1" ht="12.75" customHeight="1" x14ac:dyDescent="0.2">
      <c r="A56" s="11">
        <v>54305</v>
      </c>
      <c r="B56" s="12" t="s">
        <v>52</v>
      </c>
      <c r="C56" s="69">
        <v>44600</v>
      </c>
      <c r="D56" s="69">
        <v>0</v>
      </c>
      <c r="E56" s="66">
        <f t="shared" si="5"/>
        <v>44600</v>
      </c>
      <c r="F56" s="66">
        <v>0</v>
      </c>
      <c r="G56" s="66">
        <v>0</v>
      </c>
      <c r="H56" s="87">
        <f t="shared" si="0"/>
        <v>44600</v>
      </c>
    </row>
    <row r="57" spans="1:8" s="68" customFormat="1" ht="12.75" customHeight="1" x14ac:dyDescent="0.2">
      <c r="A57" s="11">
        <v>54306</v>
      </c>
      <c r="B57" s="12" t="s">
        <v>53</v>
      </c>
      <c r="C57" s="69">
        <v>4300</v>
      </c>
      <c r="D57" s="69">
        <v>0</v>
      </c>
      <c r="E57" s="66">
        <f t="shared" si="5"/>
        <v>4300</v>
      </c>
      <c r="F57" s="66">
        <v>0</v>
      </c>
      <c r="G57" s="66">
        <v>0</v>
      </c>
      <c r="H57" s="87">
        <f t="shared" si="0"/>
        <v>4300</v>
      </c>
    </row>
    <row r="58" spans="1:8" s="68" customFormat="1" ht="12.75" customHeight="1" x14ac:dyDescent="0.2">
      <c r="A58" s="11">
        <v>54307</v>
      </c>
      <c r="B58" s="12" t="s">
        <v>54</v>
      </c>
      <c r="C58" s="69">
        <v>6500</v>
      </c>
      <c r="D58" s="69">
        <v>0</v>
      </c>
      <c r="E58" s="66">
        <f t="shared" si="5"/>
        <v>6500</v>
      </c>
      <c r="F58" s="66">
        <v>2000</v>
      </c>
      <c r="G58" s="66">
        <v>0</v>
      </c>
      <c r="H58" s="87">
        <f t="shared" si="0"/>
        <v>4500</v>
      </c>
    </row>
    <row r="59" spans="1:8" s="68" customFormat="1" ht="12.75" customHeight="1" x14ac:dyDescent="0.2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s="68" customFormat="1" ht="12.75" customHeight="1" x14ac:dyDescent="0.2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s="68" customFormat="1" ht="12.75" customHeight="1" x14ac:dyDescent="0.2">
      <c r="A61" s="11">
        <v>54314</v>
      </c>
      <c r="B61" s="12" t="s">
        <v>57</v>
      </c>
      <c r="C61" s="69">
        <v>35810</v>
      </c>
      <c r="D61" s="69">
        <v>90</v>
      </c>
      <c r="E61" s="66">
        <f t="shared" si="5"/>
        <v>35900</v>
      </c>
      <c r="F61" s="66">
        <v>90</v>
      </c>
      <c r="G61" s="66">
        <v>0</v>
      </c>
      <c r="H61" s="87">
        <f t="shared" si="0"/>
        <v>35810</v>
      </c>
    </row>
    <row r="62" spans="1:8" s="68" customFormat="1" ht="12.75" customHeight="1" x14ac:dyDescent="0.2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s="68" customFormat="1" ht="12.75" customHeight="1" x14ac:dyDescent="0.2">
      <c r="A63" s="11">
        <v>54317</v>
      </c>
      <c r="B63" s="12" t="s">
        <v>59</v>
      </c>
      <c r="C63" s="69">
        <v>598270</v>
      </c>
      <c r="D63" s="69">
        <v>2400</v>
      </c>
      <c r="E63" s="66">
        <f t="shared" si="5"/>
        <v>600670</v>
      </c>
      <c r="F63" s="66">
        <v>575728.92000000004</v>
      </c>
      <c r="G63" s="66">
        <v>0</v>
      </c>
      <c r="H63" s="87">
        <f t="shared" si="0"/>
        <v>24941.079999999958</v>
      </c>
    </row>
    <row r="64" spans="1:8" s="68" customFormat="1" ht="12.75" customHeight="1" x14ac:dyDescent="0.2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439.82</v>
      </c>
      <c r="G64" s="66">
        <v>0</v>
      </c>
      <c r="H64" s="87">
        <f t="shared" si="0"/>
        <v>52487.98</v>
      </c>
    </row>
    <row r="65" spans="1:9" s="68" customFormat="1" ht="12.75" customHeight="1" x14ac:dyDescent="0.2">
      <c r="A65" s="27"/>
      <c r="B65" s="14" t="s">
        <v>43</v>
      </c>
      <c r="C65" s="72">
        <f>SUM(C53:C64)</f>
        <v>896670</v>
      </c>
      <c r="D65" s="72">
        <f>SUM(D53:D64)</f>
        <v>10957.8</v>
      </c>
      <c r="E65" s="72">
        <f>SUM(E53:E64)</f>
        <v>907627.8</v>
      </c>
      <c r="F65" s="72">
        <f>SUM(F53:F64)</f>
        <v>594281.34</v>
      </c>
      <c r="G65" s="72">
        <f>SUM(G53:G64)</f>
        <v>0</v>
      </c>
      <c r="H65" s="88">
        <f t="shared" si="0"/>
        <v>313346.46000000008</v>
      </c>
    </row>
    <row r="66" spans="1:9" s="68" customFormat="1" ht="12.75" customHeight="1" x14ac:dyDescent="0.2">
      <c r="A66" s="11">
        <v>54402</v>
      </c>
      <c r="B66" s="12" t="s">
        <v>61</v>
      </c>
      <c r="C66" s="69">
        <v>11035</v>
      </c>
      <c r="D66" s="69">
        <v>0</v>
      </c>
      <c r="E66" s="66">
        <f t="shared" ref="E66:E68" si="6">+C66+D66</f>
        <v>11035</v>
      </c>
      <c r="F66" s="66"/>
      <c r="G66" s="69">
        <v>0</v>
      </c>
      <c r="H66" s="87">
        <f t="shared" si="0"/>
        <v>11035</v>
      </c>
    </row>
    <row r="67" spans="1:9" s="68" customFormat="1" ht="12.75" customHeight="1" x14ac:dyDescent="0.2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321</v>
      </c>
      <c r="G67" s="66">
        <v>0</v>
      </c>
      <c r="H67" s="87">
        <f t="shared" si="0"/>
        <v>11190</v>
      </c>
    </row>
    <row r="68" spans="1:9" s="68" customFormat="1" ht="12.75" customHeight="1" x14ac:dyDescent="0.2">
      <c r="A68" s="11">
        <v>54404</v>
      </c>
      <c r="B68" s="12" t="s">
        <v>63</v>
      </c>
      <c r="C68" s="69">
        <v>20000</v>
      </c>
      <c r="D68" s="69">
        <v>0</v>
      </c>
      <c r="E68" s="66">
        <f t="shared" si="6"/>
        <v>20000</v>
      </c>
      <c r="F68" s="66">
        <v>0</v>
      </c>
      <c r="G68" s="66">
        <v>0</v>
      </c>
      <c r="H68" s="87">
        <f t="shared" si="0"/>
        <v>20000</v>
      </c>
    </row>
    <row r="69" spans="1:9" s="68" customFormat="1" ht="12.75" customHeight="1" x14ac:dyDescent="0.2">
      <c r="A69" s="27"/>
      <c r="B69" s="14" t="s">
        <v>43</v>
      </c>
      <c r="C69" s="72">
        <f>SUM(C66:C68)</f>
        <v>42495</v>
      </c>
      <c r="D69" s="72">
        <f>SUM(D66:D68)</f>
        <v>51</v>
      </c>
      <c r="E69" s="72">
        <f>SUM(E66:E68)</f>
        <v>42546</v>
      </c>
      <c r="F69" s="72">
        <f>SUM(F66:F68)</f>
        <v>321</v>
      </c>
      <c r="G69" s="72">
        <f>SUM(G66:G68)</f>
        <v>0</v>
      </c>
      <c r="H69" s="88">
        <f t="shared" si="0"/>
        <v>42225</v>
      </c>
    </row>
    <row r="70" spans="1:9" s="68" customFormat="1" ht="12.75" customHeight="1" x14ac:dyDescent="0.2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s="68" customFormat="1" ht="12.75" customHeight="1" x14ac:dyDescent="0.2">
      <c r="A71" s="11">
        <v>54599</v>
      </c>
      <c r="B71" s="12" t="s">
        <v>65</v>
      </c>
      <c r="C71" s="69">
        <v>78800</v>
      </c>
      <c r="D71" s="69">
        <v>-10808.44</v>
      </c>
      <c r="E71" s="66">
        <f t="shared" si="7"/>
        <v>67991.56</v>
      </c>
      <c r="F71" s="66">
        <v>0</v>
      </c>
      <c r="G71" s="66">
        <v>0</v>
      </c>
      <c r="H71" s="87">
        <f t="shared" si="0"/>
        <v>67991.56</v>
      </c>
    </row>
    <row r="72" spans="1:9" s="68" customFormat="1" ht="12.75" customHeight="1" x14ac:dyDescent="0.2">
      <c r="A72" s="27"/>
      <c r="B72" s="14" t="s">
        <v>43</v>
      </c>
      <c r="C72" s="72">
        <f>SUM(C70:C71)</f>
        <v>85800</v>
      </c>
      <c r="D72" s="72">
        <f>SUM(D70:D71)</f>
        <v>-10808.44</v>
      </c>
      <c r="E72" s="72">
        <f>SUM(E70:E71)</f>
        <v>74991.56</v>
      </c>
      <c r="F72" s="72">
        <f>SUM(F70:F71)</f>
        <v>0</v>
      </c>
      <c r="G72" s="72">
        <f>SUM(G70:G71)</f>
        <v>0</v>
      </c>
      <c r="H72" s="87">
        <f t="shared" si="0"/>
        <v>74991.56</v>
      </c>
    </row>
    <row r="73" spans="1:9" s="68" customFormat="1" ht="12.75" customHeight="1" x14ac:dyDescent="0.2">
      <c r="A73" s="28"/>
      <c r="B73" s="14" t="s">
        <v>24</v>
      </c>
      <c r="C73" s="72">
        <f>+C72+C69+C65+C52+C43</f>
        <v>2659864</v>
      </c>
      <c r="D73" s="72">
        <f>+D72+D69+D65+D52+D43</f>
        <v>-413883.47</v>
      </c>
      <c r="E73" s="73">
        <f>+E72+E69+E65+E52+E43</f>
        <v>2245980.5300000003</v>
      </c>
      <c r="F73" s="74">
        <f>+F72+F69+F65+F52+F43</f>
        <v>1049936.69</v>
      </c>
      <c r="G73" s="89">
        <f>+G72+G69+G65+G52+G43</f>
        <v>0</v>
      </c>
      <c r="H73" s="90">
        <f t="shared" si="0"/>
        <v>1196043.8400000003</v>
      </c>
    </row>
    <row r="74" spans="1:9" s="68" customFormat="1" ht="12.75" customHeight="1" x14ac:dyDescent="0.2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9" si="8">+E74-F74-G74</f>
        <v>4710</v>
      </c>
    </row>
    <row r="75" spans="1:9" s="68" customFormat="1" ht="12.75" customHeight="1" x14ac:dyDescent="0.2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s="68" customFormat="1" ht="12.75" customHeight="1" x14ac:dyDescent="0.2">
      <c r="A76" s="11">
        <v>55601</v>
      </c>
      <c r="B76" s="12" t="s">
        <v>67</v>
      </c>
      <c r="C76" s="69">
        <v>48000</v>
      </c>
      <c r="D76" s="69">
        <v>0</v>
      </c>
      <c r="E76" s="66">
        <f t="shared" ref="E76:E78" si="9">+C76+D76</f>
        <v>48000</v>
      </c>
      <c r="F76" s="66">
        <v>36024.28</v>
      </c>
      <c r="G76" s="66">
        <v>0</v>
      </c>
      <c r="H76" s="87">
        <f t="shared" si="8"/>
        <v>11975.720000000001</v>
      </c>
    </row>
    <row r="77" spans="1:9" s="68" customFormat="1" ht="12.75" customHeight="1" x14ac:dyDescent="0.2">
      <c r="A77" s="11">
        <v>55602</v>
      </c>
      <c r="B77" s="12" t="s">
        <v>68</v>
      </c>
      <c r="C77" s="69">
        <v>26000</v>
      </c>
      <c r="D77" s="69">
        <v>0</v>
      </c>
      <c r="E77" s="66">
        <f t="shared" si="9"/>
        <v>26000</v>
      </c>
      <c r="F77" s="66">
        <v>0</v>
      </c>
      <c r="G77" s="66">
        <v>0</v>
      </c>
      <c r="H77" s="87">
        <f t="shared" si="8"/>
        <v>26000</v>
      </c>
    </row>
    <row r="78" spans="1:9" s="68" customFormat="1" ht="12.75" customHeight="1" x14ac:dyDescent="0.2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s="68" customFormat="1" ht="12.75" customHeight="1" x14ac:dyDescent="0.2">
      <c r="A79" s="27"/>
      <c r="B79" s="14" t="s">
        <v>43</v>
      </c>
      <c r="C79" s="72">
        <f>SUM(C76:C78)</f>
        <v>74025</v>
      </c>
      <c r="D79" s="72">
        <f>SUM(D76:D77)</f>
        <v>0</v>
      </c>
      <c r="E79" s="72">
        <f>SUM(E76:E78)</f>
        <v>74025</v>
      </c>
      <c r="F79" s="72">
        <f>SUM(F76:F78)</f>
        <v>36049.279999999999</v>
      </c>
      <c r="G79" s="72">
        <f>SUM(G76:G78)</f>
        <v>0</v>
      </c>
      <c r="H79" s="87">
        <f t="shared" si="8"/>
        <v>37975.72</v>
      </c>
      <c r="I79" s="91"/>
    </row>
    <row r="80" spans="1:9" s="68" customFormat="1" ht="12.75" customHeight="1" x14ac:dyDescent="0.2">
      <c r="A80" s="28"/>
      <c r="B80" s="14" t="s">
        <v>24</v>
      </c>
      <c r="C80" s="72">
        <f>+C79+C75</f>
        <v>78735</v>
      </c>
      <c r="D80" s="72">
        <f>+D75+D79</f>
        <v>0</v>
      </c>
      <c r="E80" s="73">
        <f>+E79+E75</f>
        <v>78735</v>
      </c>
      <c r="F80" s="74">
        <f>+F79+F75</f>
        <v>36049.279999999999</v>
      </c>
      <c r="G80" s="89">
        <f>+G75+G79</f>
        <v>0</v>
      </c>
      <c r="H80" s="90">
        <f t="shared" si="8"/>
        <v>42685.72</v>
      </c>
      <c r="I80" s="91"/>
    </row>
    <row r="81" spans="1:9" s="93" customFormat="1" ht="12.75" customHeight="1" x14ac:dyDescent="0.2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92"/>
    </row>
    <row r="82" spans="1:9" s="93" customFormat="1" ht="12.75" customHeight="1" x14ac:dyDescent="0.2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92"/>
    </row>
    <row r="83" spans="1:9" s="93" customFormat="1" ht="12.75" customHeight="1" x14ac:dyDescent="0.2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92"/>
    </row>
    <row r="84" spans="1:9" s="93" customFormat="1" ht="12.75" customHeight="1" x14ac:dyDescent="0.2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5500</v>
      </c>
      <c r="G84" s="69">
        <v>0</v>
      </c>
      <c r="H84" s="87">
        <f t="shared" si="8"/>
        <v>0</v>
      </c>
      <c r="I84" s="92"/>
    </row>
    <row r="85" spans="1:9" s="93" customFormat="1" ht="12.75" customHeight="1" thickBot="1" x14ac:dyDescent="0.25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5500</v>
      </c>
      <c r="G85" s="94">
        <f>SUM(G84)</f>
        <v>0</v>
      </c>
      <c r="H85" s="95">
        <f t="shared" si="8"/>
        <v>0</v>
      </c>
      <c r="I85" s="92"/>
    </row>
    <row r="86" spans="1:9" s="93" customFormat="1" ht="12.75" customHeight="1" thickBot="1" x14ac:dyDescent="0.25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97">
        <f t="shared" si="11"/>
        <v>9500</v>
      </c>
      <c r="F86" s="98">
        <f t="shared" si="11"/>
        <v>5500</v>
      </c>
      <c r="G86" s="99">
        <f t="shared" si="11"/>
        <v>0</v>
      </c>
      <c r="H86" s="100">
        <f t="shared" si="11"/>
        <v>4000</v>
      </c>
      <c r="I86" s="92"/>
    </row>
    <row r="87" spans="1:9" s="93" customFormat="1" ht="12.75" customHeight="1" x14ac:dyDescent="0.2">
      <c r="A87" s="22"/>
      <c r="B87" s="22"/>
      <c r="C87" s="83"/>
      <c r="D87" s="83"/>
      <c r="E87" s="83"/>
      <c r="F87" s="83"/>
      <c r="G87" s="83"/>
      <c r="H87" s="83"/>
      <c r="I87" s="92"/>
    </row>
    <row r="88" spans="1:9" s="93" customFormat="1" ht="12.75" customHeight="1" x14ac:dyDescent="0.2">
      <c r="A88" s="22"/>
      <c r="B88" s="22"/>
      <c r="C88" s="83"/>
      <c r="D88" s="83"/>
      <c r="E88" s="83"/>
      <c r="F88" s="83"/>
      <c r="G88" s="83"/>
      <c r="H88" s="83"/>
      <c r="I88" s="92"/>
    </row>
    <row r="89" spans="1:9" s="93" customFormat="1" ht="12.75" customHeight="1" x14ac:dyDescent="0.2">
      <c r="A89" s="22"/>
      <c r="B89" s="22"/>
      <c r="C89" s="83"/>
      <c r="D89" s="83"/>
      <c r="E89" s="83"/>
      <c r="F89" s="83"/>
      <c r="G89" s="83"/>
      <c r="H89" s="83"/>
      <c r="I89" s="92"/>
    </row>
    <row r="90" spans="1:9" s="93" customFormat="1" ht="12.75" customHeight="1" thickBot="1" x14ac:dyDescent="0.25">
      <c r="A90" s="22"/>
      <c r="B90" s="22"/>
      <c r="C90" s="83"/>
      <c r="D90" s="83"/>
      <c r="E90" s="83"/>
      <c r="F90" s="83"/>
      <c r="G90" s="83"/>
      <c r="H90" s="83"/>
      <c r="I90" s="92"/>
    </row>
    <row r="91" spans="1:9" s="93" customFormat="1" ht="12.75" customHeight="1" thickBot="1" x14ac:dyDescent="0.25">
      <c r="A91" s="3" t="s">
        <v>5</v>
      </c>
      <c r="B91" s="4" t="s">
        <v>6</v>
      </c>
      <c r="C91" s="23" t="s">
        <v>7</v>
      </c>
      <c r="D91" s="5" t="s">
        <v>8</v>
      </c>
      <c r="E91" s="56" t="s">
        <v>44</v>
      </c>
      <c r="F91" s="58" t="s">
        <v>10</v>
      </c>
      <c r="G91" s="24" t="s">
        <v>11</v>
      </c>
      <c r="H91" s="36" t="s">
        <v>12</v>
      </c>
      <c r="I91" s="92"/>
    </row>
    <row r="92" spans="1:9" s="103" customFormat="1" ht="12.75" customHeight="1" x14ac:dyDescent="0.2">
      <c r="A92" s="37">
        <v>61101</v>
      </c>
      <c r="B92" s="38" t="s">
        <v>73</v>
      </c>
      <c r="C92" s="101">
        <v>3060</v>
      </c>
      <c r="D92" s="101">
        <v>0</v>
      </c>
      <c r="E92" s="85">
        <f t="shared" ref="E92:E96" si="12">+C92+D92</f>
        <v>3060</v>
      </c>
      <c r="F92" s="85">
        <v>0</v>
      </c>
      <c r="G92" s="101">
        <v>0</v>
      </c>
      <c r="H92" s="86">
        <f t="shared" si="8"/>
        <v>3060</v>
      </c>
      <c r="I92" s="102"/>
    </row>
    <row r="93" spans="1:9" s="103" customFormat="1" ht="12.75" customHeight="1" x14ac:dyDescent="0.2">
      <c r="A93" s="27">
        <v>61102</v>
      </c>
      <c r="B93" s="41" t="s">
        <v>74</v>
      </c>
      <c r="C93" s="70">
        <v>6760</v>
      </c>
      <c r="D93" s="70">
        <v>0</v>
      </c>
      <c r="E93" s="66">
        <f t="shared" si="12"/>
        <v>6760</v>
      </c>
      <c r="F93" s="66">
        <v>0</v>
      </c>
      <c r="G93" s="70">
        <v>0</v>
      </c>
      <c r="H93" s="87">
        <f t="shared" si="8"/>
        <v>6760</v>
      </c>
      <c r="I93" s="102"/>
    </row>
    <row r="94" spans="1:9" s="103" customFormat="1" ht="12.75" customHeight="1" x14ac:dyDescent="0.2">
      <c r="A94" s="27">
        <v>61103</v>
      </c>
      <c r="B94" s="41" t="s">
        <v>75</v>
      </c>
      <c r="C94" s="70">
        <v>500</v>
      </c>
      <c r="D94" s="70">
        <v>0</v>
      </c>
      <c r="E94" s="66">
        <f t="shared" si="12"/>
        <v>500</v>
      </c>
      <c r="F94" s="66">
        <v>0</v>
      </c>
      <c r="G94" s="70">
        <v>0</v>
      </c>
      <c r="H94" s="87">
        <f t="shared" si="8"/>
        <v>500</v>
      </c>
      <c r="I94" s="102"/>
    </row>
    <row r="95" spans="1:9" s="103" customFormat="1" ht="12.75" customHeight="1" x14ac:dyDescent="0.2">
      <c r="A95" s="27">
        <v>61104</v>
      </c>
      <c r="B95" s="41" t="s">
        <v>76</v>
      </c>
      <c r="C95" s="70">
        <v>16000</v>
      </c>
      <c r="D95" s="70">
        <v>0</v>
      </c>
      <c r="E95" s="66">
        <f t="shared" si="12"/>
        <v>16000</v>
      </c>
      <c r="F95" s="66">
        <v>0</v>
      </c>
      <c r="G95" s="70">
        <v>0</v>
      </c>
      <c r="H95" s="87">
        <f t="shared" si="8"/>
        <v>16000</v>
      </c>
      <c r="I95" s="102"/>
    </row>
    <row r="96" spans="1:9" s="93" customFormat="1" ht="12.75" customHeight="1" x14ac:dyDescent="0.2">
      <c r="A96" s="11">
        <v>61108</v>
      </c>
      <c r="B96" s="12" t="s">
        <v>40</v>
      </c>
      <c r="C96" s="69">
        <v>1000</v>
      </c>
      <c r="D96" s="69">
        <v>0</v>
      </c>
      <c r="E96" s="66">
        <f t="shared" si="12"/>
        <v>1000</v>
      </c>
      <c r="F96" s="66">
        <v>0</v>
      </c>
      <c r="G96" s="69">
        <v>0</v>
      </c>
      <c r="H96" s="87">
        <f t="shared" si="8"/>
        <v>1000</v>
      </c>
      <c r="I96" s="92"/>
    </row>
    <row r="97" spans="1:10" s="93" customFormat="1" ht="12.75" customHeight="1" x14ac:dyDescent="0.2">
      <c r="A97" s="27"/>
      <c r="B97" s="14" t="s">
        <v>43</v>
      </c>
      <c r="C97" s="72">
        <f>SUM(C92:C96)</f>
        <v>27320</v>
      </c>
      <c r="D97" s="72">
        <f>SUM(D92:D96)</f>
        <v>0</v>
      </c>
      <c r="E97" s="72">
        <f>SUM(E92:E96)</f>
        <v>27320</v>
      </c>
      <c r="F97" s="72">
        <f>SUM(F92:F96)</f>
        <v>0</v>
      </c>
      <c r="G97" s="72">
        <f>SUM(G96)</f>
        <v>0</v>
      </c>
      <c r="H97" s="88">
        <f t="shared" si="8"/>
        <v>27320</v>
      </c>
      <c r="I97" s="92"/>
    </row>
    <row r="98" spans="1:10" s="93" customFormat="1" ht="12.75" customHeight="1" x14ac:dyDescent="0.2">
      <c r="A98" s="11">
        <v>61403</v>
      </c>
      <c r="B98" s="12" t="s">
        <v>77</v>
      </c>
      <c r="C98" s="69">
        <v>9235</v>
      </c>
      <c r="D98" s="69"/>
      <c r="E98" s="66">
        <f>+C98+D98</f>
        <v>9235</v>
      </c>
      <c r="F98" s="69">
        <v>0</v>
      </c>
      <c r="G98" s="69">
        <v>0</v>
      </c>
      <c r="H98" s="87">
        <f t="shared" si="8"/>
        <v>9235</v>
      </c>
      <c r="I98" s="92"/>
    </row>
    <row r="99" spans="1:10" s="93" customFormat="1" ht="12.75" customHeight="1" thickBot="1" x14ac:dyDescent="0.25">
      <c r="A99" s="42"/>
      <c r="B99" s="43" t="s">
        <v>43</v>
      </c>
      <c r="C99" s="104">
        <f>+C98</f>
        <v>9235</v>
      </c>
      <c r="D99" s="104">
        <f>+D98</f>
        <v>0</v>
      </c>
      <c r="E99" s="105">
        <f>+E98</f>
        <v>9235</v>
      </c>
      <c r="F99" s="105">
        <f>+F98</f>
        <v>0</v>
      </c>
      <c r="G99" s="105">
        <f>SUM(G98)</f>
        <v>0</v>
      </c>
      <c r="H99" s="106">
        <f t="shared" si="8"/>
        <v>9235</v>
      </c>
      <c r="I99" s="92"/>
    </row>
    <row r="100" spans="1:10" s="93" customFormat="1" ht="12.75" customHeight="1" thickBot="1" x14ac:dyDescent="0.25">
      <c r="A100" s="44"/>
      <c r="B100" s="45" t="s">
        <v>24</v>
      </c>
      <c r="C100" s="107">
        <f>+C97+C99</f>
        <v>36555</v>
      </c>
      <c r="D100" s="107">
        <f>+D99+D97</f>
        <v>0</v>
      </c>
      <c r="E100" s="108">
        <f>+E99+E97</f>
        <v>36555</v>
      </c>
      <c r="F100" s="109">
        <f>+F99+F97</f>
        <v>0</v>
      </c>
      <c r="G100" s="110">
        <v>0</v>
      </c>
      <c r="H100" s="111">
        <f>+H99+H97</f>
        <v>36555</v>
      </c>
      <c r="I100" s="92"/>
    </row>
    <row r="101" spans="1:10" s="68" customFormat="1" ht="12.75" customHeight="1" x14ac:dyDescent="0.2">
      <c r="A101" s="46"/>
      <c r="B101" s="47" t="s">
        <v>78</v>
      </c>
      <c r="C101" s="112">
        <f>+C100+C86+C80+C73+C24</f>
        <v>10687404</v>
      </c>
      <c r="D101" s="113">
        <f>+D100+D86+D80+D73+D24</f>
        <v>0</v>
      </c>
      <c r="E101" s="114">
        <f>+E24+E73+E80+E100+E86</f>
        <v>10687404</v>
      </c>
      <c r="F101" s="115">
        <f>+F24+F73+F80+F100+F86</f>
        <v>1636790.21</v>
      </c>
      <c r="G101" s="116">
        <f>+G24+G73+G80+G100+G86</f>
        <v>0</v>
      </c>
      <c r="H101" s="117">
        <f>+E101-F101-G101</f>
        <v>9050613.7899999991</v>
      </c>
      <c r="I101" s="91"/>
    </row>
    <row r="102" spans="1:10" s="68" customFormat="1" ht="12.75" customHeight="1" x14ac:dyDescent="0.2">
      <c r="C102" s="118"/>
      <c r="D102" s="118"/>
      <c r="E102" s="118"/>
      <c r="F102" s="118"/>
      <c r="G102" s="118"/>
      <c r="H102" s="91"/>
      <c r="I102" s="91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J109" s="29"/>
    </row>
    <row r="110" spans="1:10" ht="12.75" customHeight="1" x14ac:dyDescent="0.25">
      <c r="C110" s="48"/>
      <c r="D110" s="48"/>
      <c r="E110" s="48"/>
      <c r="F110" s="48"/>
      <c r="G110" s="48"/>
    </row>
    <row r="111" spans="1:10" ht="12.75" customHeight="1" x14ac:dyDescent="0.25">
      <c r="C111" s="49"/>
      <c r="D111" s="49"/>
      <c r="E111" s="49"/>
      <c r="F111" s="49"/>
      <c r="G111" s="49"/>
      <c r="H111" s="49"/>
    </row>
    <row r="112" spans="1:10" ht="12.75" customHeight="1" x14ac:dyDescent="0.25">
      <c r="C112" s="50"/>
      <c r="D112" s="50"/>
      <c r="E112" s="50"/>
      <c r="F112" s="50"/>
      <c r="G112" s="50"/>
      <c r="H112" s="50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67" workbookViewId="0">
      <selection activeCell="K90" sqref="K89:K9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customHeight="1" x14ac:dyDescent="0.25"/>
    <row r="2" spans="1:9" ht="15" customHeight="1" x14ac:dyDescent="0.25">
      <c r="A2" s="1"/>
      <c r="B2" s="173" t="s">
        <v>0</v>
      </c>
      <c r="C2" s="173"/>
      <c r="D2" s="173"/>
      <c r="E2" s="173"/>
      <c r="F2" s="173"/>
      <c r="G2" s="173"/>
      <c r="H2" s="173"/>
      <c r="I2" s="173"/>
    </row>
    <row r="3" spans="1:9" ht="15" customHeight="1" x14ac:dyDescent="0.25">
      <c r="A3" s="1"/>
      <c r="B3" s="172" t="s">
        <v>1</v>
      </c>
      <c r="C3" s="172"/>
      <c r="D3" s="172"/>
      <c r="E3" s="172"/>
      <c r="F3" s="172"/>
      <c r="G3" s="54"/>
      <c r="H3" s="1"/>
      <c r="I3" s="1"/>
    </row>
    <row r="4" spans="1:9" ht="15" customHeight="1" x14ac:dyDescent="0.25">
      <c r="A4" s="2"/>
      <c r="B4" s="172" t="s">
        <v>2</v>
      </c>
      <c r="C4" s="172"/>
      <c r="D4" s="172"/>
      <c r="E4" s="172"/>
      <c r="F4" s="172"/>
      <c r="G4" s="54"/>
      <c r="H4" s="2"/>
      <c r="I4" s="1"/>
    </row>
    <row r="5" spans="1:9" ht="15" customHeight="1" x14ac:dyDescent="0.25">
      <c r="A5" s="2"/>
      <c r="B5" s="54"/>
      <c r="C5" s="54"/>
      <c r="D5" s="54"/>
      <c r="E5" s="54"/>
      <c r="F5" s="54"/>
      <c r="G5" s="54"/>
      <c r="H5" s="2"/>
      <c r="I5" s="1"/>
    </row>
    <row r="6" spans="1:9" ht="15" customHeight="1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"/>
    </row>
    <row r="7" spans="1:9" ht="15" customHeight="1" x14ac:dyDescent="0.25">
      <c r="A7" s="53"/>
      <c r="B7" s="171" t="s">
        <v>80</v>
      </c>
      <c r="C7" s="171"/>
      <c r="D7" s="171"/>
      <c r="E7" s="171"/>
      <c r="F7" s="171"/>
      <c r="G7" s="171"/>
      <c r="H7" s="171"/>
      <c r="I7" s="1"/>
    </row>
    <row r="8" spans="1:9" ht="12.75" customHeight="1" thickBot="1" x14ac:dyDescent="0.3">
      <c r="A8" s="171"/>
      <c r="B8" s="171"/>
      <c r="C8" s="171"/>
      <c r="D8" s="171"/>
      <c r="E8" s="171"/>
      <c r="F8" s="171"/>
      <c r="G8" s="171"/>
      <c r="H8" s="171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780382.27</v>
      </c>
      <c r="G10" s="66">
        <v>27114.33</v>
      </c>
      <c r="H10" s="67">
        <f t="shared" ref="H10:H73" si="0">+E10-F10-G10</f>
        <v>4009483.4</v>
      </c>
    </row>
    <row r="11" spans="1:9" ht="12.75" customHeight="1" x14ac:dyDescent="0.25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204065.64</v>
      </c>
      <c r="G13" s="66">
        <v>27421.46</v>
      </c>
      <c r="H13" s="67">
        <f t="shared" si="0"/>
        <v>1335408.94</v>
      </c>
    </row>
    <row r="14" spans="1:9" ht="12.75" customHeight="1" x14ac:dyDescent="0.25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46390.400000000001</v>
      </c>
      <c r="G16" s="66">
        <v>7133.72</v>
      </c>
      <c r="H16" s="67">
        <f t="shared" si="0"/>
        <v>266120.88</v>
      </c>
    </row>
    <row r="17" spans="1:11" ht="12.75" customHeight="1" x14ac:dyDescent="0.25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11225.76</v>
      </c>
      <c r="G17" s="66">
        <v>1776.97</v>
      </c>
      <c r="H17" s="67">
        <f t="shared" si="0"/>
        <v>74685.340000000011</v>
      </c>
    </row>
    <row r="18" spans="1:11" ht="12.75" customHeight="1" x14ac:dyDescent="0.25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51486.43</v>
      </c>
      <c r="G18" s="66">
        <v>8698.7900000000009</v>
      </c>
      <c r="H18" s="67">
        <f t="shared" si="0"/>
        <v>298755.78000000003</v>
      </c>
    </row>
    <row r="19" spans="1:11" ht="12.75" customHeight="1" x14ac:dyDescent="0.25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14760.07</v>
      </c>
      <c r="G19" s="66">
        <v>3181.21</v>
      </c>
      <c r="H19" s="67">
        <f t="shared" si="0"/>
        <v>103498.09999999999</v>
      </c>
    </row>
    <row r="20" spans="1:11" ht="12.75" customHeight="1" x14ac:dyDescent="0.25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7771.52</v>
      </c>
      <c r="G20" s="66">
        <v>0.28000000000000003</v>
      </c>
      <c r="H20" s="67">
        <f t="shared" si="0"/>
        <v>38858.199999999997</v>
      </c>
    </row>
    <row r="21" spans="1:11" ht="12.75" customHeight="1" x14ac:dyDescent="0.25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>
        <v>50048.23</v>
      </c>
      <c r="G21" s="66">
        <v>6.77</v>
      </c>
      <c r="H21" s="67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>
        <v>3556.03</v>
      </c>
      <c r="G22" s="66">
        <v>0.97</v>
      </c>
      <c r="H22" s="67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ht="12.75" customHeight="1" x14ac:dyDescent="0.25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119">
        <f t="shared" si="2"/>
        <v>8316633.4699999997</v>
      </c>
      <c r="F24" s="120">
        <f t="shared" si="2"/>
        <v>1169686.3500000001</v>
      </c>
      <c r="G24" s="75">
        <f t="shared" si="2"/>
        <v>75334.500000000015</v>
      </c>
      <c r="H24" s="76">
        <f t="shared" si="2"/>
        <v>7071612.6199999982</v>
      </c>
    </row>
    <row r="25" spans="1:11" ht="12.75" customHeight="1" x14ac:dyDescent="0.25">
      <c r="A25" s="11">
        <v>54101</v>
      </c>
      <c r="B25" s="12" t="s">
        <v>25</v>
      </c>
      <c r="C25" s="69">
        <v>45470</v>
      </c>
      <c r="D25" s="69">
        <v>1081.25</v>
      </c>
      <c r="E25" s="66">
        <f t="shared" ref="E25:E42" si="3">+C25+D25</f>
        <v>46551.25</v>
      </c>
      <c r="F25" s="66">
        <v>25930.75</v>
      </c>
      <c r="G25" s="66">
        <v>0</v>
      </c>
      <c r="H25" s="67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69">
        <v>55590</v>
      </c>
      <c r="D27" s="69">
        <v>273</v>
      </c>
      <c r="E27" s="66">
        <f t="shared" si="3"/>
        <v>55863</v>
      </c>
      <c r="F27" s="66">
        <v>0</v>
      </c>
      <c r="G27" s="66">
        <v>0</v>
      </c>
      <c r="H27" s="67">
        <f t="shared" si="0"/>
        <v>55863</v>
      </c>
    </row>
    <row r="28" spans="1:11" ht="12.75" customHeight="1" x14ac:dyDescent="0.25">
      <c r="A28" s="11">
        <v>54105</v>
      </c>
      <c r="B28" s="12" t="s">
        <v>28</v>
      </c>
      <c r="C28" s="69">
        <v>27325</v>
      </c>
      <c r="D28" s="69">
        <v>3953.3</v>
      </c>
      <c r="E28" s="66">
        <f t="shared" si="3"/>
        <v>31278.3</v>
      </c>
      <c r="F28" s="66">
        <v>1306.2</v>
      </c>
      <c r="G28" s="66">
        <v>0</v>
      </c>
      <c r="H28" s="67">
        <f t="shared" si="0"/>
        <v>29972.1</v>
      </c>
      <c r="K28" s="15"/>
    </row>
    <row r="29" spans="1:11" ht="12.75" customHeight="1" x14ac:dyDescent="0.25">
      <c r="A29" s="11">
        <v>54106</v>
      </c>
      <c r="B29" s="12" t="s">
        <v>29</v>
      </c>
      <c r="C29" s="69">
        <v>225</v>
      </c>
      <c r="D29" s="69">
        <v>-31</v>
      </c>
      <c r="E29" s="66">
        <f t="shared" si="3"/>
        <v>194</v>
      </c>
      <c r="F29" s="66">
        <v>0</v>
      </c>
      <c r="G29" s="66">
        <v>0</v>
      </c>
      <c r="H29" s="67">
        <f t="shared" si="0"/>
        <v>194</v>
      </c>
    </row>
    <row r="30" spans="1:11" ht="12.75" customHeight="1" x14ac:dyDescent="0.25">
      <c r="A30" s="11">
        <v>54107</v>
      </c>
      <c r="B30" s="12" t="s">
        <v>30</v>
      </c>
      <c r="C30" s="69">
        <v>25105</v>
      </c>
      <c r="D30" s="69">
        <v>-2956.1</v>
      </c>
      <c r="E30" s="66">
        <f t="shared" si="3"/>
        <v>22148.9</v>
      </c>
      <c r="F30" s="66">
        <v>20.5</v>
      </c>
      <c r="G30" s="66">
        <v>0</v>
      </c>
      <c r="H30" s="67">
        <f t="shared" si="0"/>
        <v>22128.400000000001</v>
      </c>
    </row>
    <row r="31" spans="1:11" ht="12.75" customHeight="1" x14ac:dyDescent="0.25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844.96</v>
      </c>
      <c r="G32" s="66">
        <v>0</v>
      </c>
      <c r="H32" s="67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57205.5</v>
      </c>
      <c r="G33" s="66">
        <v>0</v>
      </c>
      <c r="H33" s="67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69">
        <v>925</v>
      </c>
      <c r="D34" s="69">
        <v>-24</v>
      </c>
      <c r="E34" s="66">
        <f t="shared" si="3"/>
        <v>901</v>
      </c>
      <c r="F34" s="66">
        <v>0</v>
      </c>
      <c r="G34" s="66">
        <v>0</v>
      </c>
      <c r="H34" s="67">
        <f t="shared" si="0"/>
        <v>901</v>
      </c>
      <c r="L34" s="16"/>
    </row>
    <row r="35" spans="1:12" ht="12.75" customHeight="1" x14ac:dyDescent="0.25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69">
        <v>1060</v>
      </c>
      <c r="D36" s="69">
        <v>36</v>
      </c>
      <c r="E36" s="66">
        <f t="shared" si="3"/>
        <v>1096</v>
      </c>
      <c r="F36" s="66">
        <v>36</v>
      </c>
      <c r="G36" s="66">
        <v>0</v>
      </c>
      <c r="H36" s="67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69">
        <v>7275</v>
      </c>
      <c r="D37" s="69">
        <v>55.5</v>
      </c>
      <c r="E37" s="66">
        <f t="shared" si="3"/>
        <v>7330.5</v>
      </c>
      <c r="F37" s="66">
        <v>55.5</v>
      </c>
      <c r="G37" s="66">
        <v>0</v>
      </c>
      <c r="H37" s="67">
        <f t="shared" si="0"/>
        <v>7275</v>
      </c>
    </row>
    <row r="38" spans="1:12" ht="12.75" customHeight="1" x14ac:dyDescent="0.25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90</v>
      </c>
      <c r="G39" s="66">
        <v>0</v>
      </c>
      <c r="H39" s="67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69">
        <v>2600</v>
      </c>
      <c r="D41" s="69">
        <v>-236.82</v>
      </c>
      <c r="E41" s="66">
        <f t="shared" si="3"/>
        <v>2363.1799999999998</v>
      </c>
      <c r="F41" s="66">
        <v>12.18</v>
      </c>
      <c r="G41" s="66">
        <v>0</v>
      </c>
      <c r="H41" s="67">
        <f t="shared" si="0"/>
        <v>2351</v>
      </c>
    </row>
    <row r="42" spans="1:12" ht="12.75" customHeight="1" thickBot="1" x14ac:dyDescent="0.3">
      <c r="A42" s="17">
        <v>54199</v>
      </c>
      <c r="B42" s="18" t="s">
        <v>42</v>
      </c>
      <c r="C42" s="79">
        <v>987925</v>
      </c>
      <c r="D42" s="79">
        <v>-414264.7</v>
      </c>
      <c r="E42" s="66">
        <f t="shared" si="3"/>
        <v>573660.30000000005</v>
      </c>
      <c r="F42" s="66">
        <v>437400</v>
      </c>
      <c r="G42" s="66">
        <v>0</v>
      </c>
      <c r="H42" s="80">
        <f t="shared" si="0"/>
        <v>136260.30000000005</v>
      </c>
    </row>
    <row r="43" spans="1:12" ht="12.75" customHeight="1" thickBot="1" x14ac:dyDescent="0.3">
      <c r="A43" s="19"/>
      <c r="B43" s="20" t="s">
        <v>43</v>
      </c>
      <c r="C43" s="81">
        <f>SUM(C25:C42)</f>
        <v>1247104</v>
      </c>
      <c r="D43" s="81">
        <f>SUM(D25:D42)</f>
        <v>-412177.37</v>
      </c>
      <c r="E43" s="81">
        <f>SUM(E25:E42)</f>
        <v>834926.63</v>
      </c>
      <c r="F43" s="81">
        <f>SUM(F25:F42)</f>
        <v>522901.58999999997</v>
      </c>
      <c r="G43" s="81">
        <f>SUM(G25:G42)</f>
        <v>0</v>
      </c>
      <c r="H43" s="82">
        <f t="shared" si="0"/>
        <v>312025.04000000004</v>
      </c>
    </row>
    <row r="44" spans="1:12" ht="12.75" customHeight="1" x14ac:dyDescent="0.25">
      <c r="A44" s="21"/>
      <c r="B44" s="22"/>
      <c r="C44" s="83"/>
      <c r="D44" s="83"/>
      <c r="E44" s="83"/>
      <c r="F44" s="83"/>
      <c r="G44" s="83"/>
      <c r="H44" s="84"/>
    </row>
    <row r="45" spans="1:12" ht="12.75" customHeight="1" x14ac:dyDescent="0.25">
      <c r="A45" s="21"/>
      <c r="B45" s="22"/>
      <c r="C45" s="83"/>
      <c r="D45" s="83"/>
      <c r="E45" s="83"/>
      <c r="F45" s="83"/>
      <c r="G45" s="83"/>
      <c r="H45" s="84"/>
    </row>
    <row r="46" spans="1:12" ht="12.75" customHeight="1" thickBot="1" x14ac:dyDescent="0.3">
      <c r="A46" s="21"/>
      <c r="B46" s="22"/>
      <c r="C46" s="83"/>
      <c r="D46" s="83"/>
      <c r="E46" s="83"/>
      <c r="F46" s="83"/>
      <c r="G46" s="83"/>
      <c r="H46" s="8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85">
        <v>197345</v>
      </c>
      <c r="D48" s="85">
        <v>-1325</v>
      </c>
      <c r="E48" s="66">
        <f t="shared" ref="E48:E51" si="4">+C48+D48</f>
        <v>196020</v>
      </c>
      <c r="F48" s="66">
        <v>23995.94</v>
      </c>
      <c r="G48" s="66">
        <v>0</v>
      </c>
      <c r="H48" s="86">
        <f t="shared" si="0"/>
        <v>172024.06</v>
      </c>
    </row>
    <row r="49" spans="1:8" ht="12.75" customHeight="1" x14ac:dyDescent="0.25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2845.46</v>
      </c>
      <c r="G49" s="66">
        <v>0</v>
      </c>
      <c r="H49" s="67">
        <f t="shared" si="0"/>
        <v>39754.54</v>
      </c>
    </row>
    <row r="50" spans="1:8" ht="12.75" customHeight="1" x14ac:dyDescent="0.25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23798.75</v>
      </c>
      <c r="G50" s="66">
        <v>0</v>
      </c>
      <c r="H50" s="80">
        <f t="shared" si="0"/>
        <v>123468.29000000001</v>
      </c>
    </row>
    <row r="51" spans="1:8" ht="12.75" customHeight="1" x14ac:dyDescent="0.25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ht="12.75" customHeight="1" x14ac:dyDescent="0.25">
      <c r="A52" s="27"/>
      <c r="B52" s="14" t="s">
        <v>43</v>
      </c>
      <c r="C52" s="72">
        <f>SUM(C48:C51)</f>
        <v>387795</v>
      </c>
      <c r="D52" s="72">
        <f>SUM(D48:D51)</f>
        <v>-707.96</v>
      </c>
      <c r="E52" s="72">
        <f>SUM(E48:E51)</f>
        <v>387087.04000000004</v>
      </c>
      <c r="F52" s="72">
        <f>SUM(F48:F51)</f>
        <v>50640.149999999994</v>
      </c>
      <c r="G52" s="72">
        <f>SUM(G48:G51)</f>
        <v>0</v>
      </c>
      <c r="H52" s="88">
        <f t="shared" si="0"/>
        <v>336446.89</v>
      </c>
    </row>
    <row r="53" spans="1:8" ht="12.75" customHeight="1" x14ac:dyDescent="0.25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2434.27</v>
      </c>
      <c r="G54" s="66">
        <v>0</v>
      </c>
      <c r="H54" s="67">
        <f t="shared" si="0"/>
        <v>60565.73</v>
      </c>
    </row>
    <row r="55" spans="1:8" ht="12.75" customHeight="1" x14ac:dyDescent="0.25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69">
        <v>44600</v>
      </c>
      <c r="D56" s="69">
        <v>-3840.17</v>
      </c>
      <c r="E56" s="66">
        <f t="shared" si="5"/>
        <v>40759.83</v>
      </c>
      <c r="F56" s="66">
        <v>0</v>
      </c>
      <c r="G56" s="66">
        <v>0</v>
      </c>
      <c r="H56" s="87">
        <f t="shared" si="0"/>
        <v>40759.83</v>
      </c>
    </row>
    <row r="57" spans="1:8" ht="12.75" customHeight="1" x14ac:dyDescent="0.25">
      <c r="A57" s="11">
        <v>54306</v>
      </c>
      <c r="B57" s="12" t="s">
        <v>53</v>
      </c>
      <c r="C57" s="69">
        <v>4300</v>
      </c>
      <c r="D57" s="69">
        <v>70</v>
      </c>
      <c r="E57" s="66">
        <f t="shared" si="5"/>
        <v>4370</v>
      </c>
      <c r="F57" s="66">
        <v>4320</v>
      </c>
      <c r="G57" s="66">
        <v>0</v>
      </c>
      <c r="H57" s="8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69">
        <v>6500</v>
      </c>
      <c r="D58" s="69">
        <v>420</v>
      </c>
      <c r="E58" s="66">
        <f t="shared" si="5"/>
        <v>6920</v>
      </c>
      <c r="F58" s="66">
        <v>6450</v>
      </c>
      <c r="G58" s="66">
        <v>0</v>
      </c>
      <c r="H58" s="8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ht="12.75" customHeight="1" x14ac:dyDescent="0.25">
      <c r="A61" s="11">
        <v>54314</v>
      </c>
      <c r="B61" s="12" t="s">
        <v>57</v>
      </c>
      <c r="C61" s="69">
        <v>35810</v>
      </c>
      <c r="D61" s="69">
        <v>728.25</v>
      </c>
      <c r="E61" s="66">
        <f t="shared" si="5"/>
        <v>36538.25</v>
      </c>
      <c r="F61" s="66">
        <v>728.25</v>
      </c>
      <c r="G61" s="66">
        <v>0</v>
      </c>
      <c r="H61" s="87">
        <f t="shared" si="0"/>
        <v>35810</v>
      </c>
    </row>
    <row r="62" spans="1:8" ht="12.75" customHeight="1" x14ac:dyDescent="0.25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69">
        <v>598270</v>
      </c>
      <c r="D63" s="69">
        <v>1600</v>
      </c>
      <c r="E63" s="66">
        <f t="shared" si="5"/>
        <v>599870</v>
      </c>
      <c r="F63" s="66">
        <v>585064.92000000004</v>
      </c>
      <c r="G63" s="66">
        <v>0</v>
      </c>
      <c r="H63" s="8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43741.52</v>
      </c>
      <c r="G64" s="66">
        <v>0</v>
      </c>
      <c r="H64" s="87">
        <f t="shared" si="0"/>
        <v>9186.2800000000061</v>
      </c>
    </row>
    <row r="65" spans="1:9" ht="12.75" customHeight="1" x14ac:dyDescent="0.25">
      <c r="A65" s="27"/>
      <c r="B65" s="14" t="s">
        <v>43</v>
      </c>
      <c r="C65" s="72">
        <f>SUM(C53:C64)</f>
        <v>896670</v>
      </c>
      <c r="D65" s="72">
        <f>SUM(D53:D64)</f>
        <v>7445.8799999999992</v>
      </c>
      <c r="E65" s="72">
        <f>SUM(E53:E64)</f>
        <v>904115.88000000012</v>
      </c>
      <c r="F65" s="72">
        <f>SUM(F53:F64)</f>
        <v>657234.3600000001</v>
      </c>
      <c r="G65" s="72">
        <f>SUM(G53:G64)</f>
        <v>0</v>
      </c>
      <c r="H65" s="88">
        <f t="shared" si="0"/>
        <v>246881.52000000002</v>
      </c>
    </row>
    <row r="66" spans="1:9" ht="12.75" customHeight="1" x14ac:dyDescent="0.25">
      <c r="A66" s="11">
        <v>54402</v>
      </c>
      <c r="B66" s="12" t="s">
        <v>61</v>
      </c>
      <c r="C66" s="69">
        <v>11035</v>
      </c>
      <c r="D66" s="69">
        <v>597.4</v>
      </c>
      <c r="E66" s="66">
        <f t="shared" ref="E66:E68" si="6">+C66+D66</f>
        <v>11632.4</v>
      </c>
      <c r="F66" s="66">
        <v>3632.4</v>
      </c>
      <c r="G66" s="69">
        <v>0</v>
      </c>
      <c r="H66" s="8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1223</v>
      </c>
      <c r="G67" s="66">
        <v>0</v>
      </c>
      <c r="H67" s="87">
        <f t="shared" si="0"/>
        <v>10288</v>
      </c>
    </row>
    <row r="68" spans="1:9" ht="12.75" customHeight="1" x14ac:dyDescent="0.25">
      <c r="A68" s="11">
        <v>54404</v>
      </c>
      <c r="B68" s="12" t="s">
        <v>63</v>
      </c>
      <c r="C68" s="69">
        <v>20000</v>
      </c>
      <c r="D68" s="69">
        <v>1325</v>
      </c>
      <c r="E68" s="66">
        <f t="shared" si="6"/>
        <v>21325</v>
      </c>
      <c r="F68" s="66">
        <v>6325</v>
      </c>
      <c r="G68" s="66">
        <v>0</v>
      </c>
      <c r="H68" s="87">
        <f t="shared" si="0"/>
        <v>15000</v>
      </c>
    </row>
    <row r="69" spans="1:9" ht="12.75" customHeight="1" x14ac:dyDescent="0.25">
      <c r="A69" s="27"/>
      <c r="B69" s="14" t="s">
        <v>43</v>
      </c>
      <c r="C69" s="72">
        <f>SUM(C66:C68)</f>
        <v>42495</v>
      </c>
      <c r="D69" s="72">
        <f>SUM(D66:D68)</f>
        <v>1973.4</v>
      </c>
      <c r="E69" s="72">
        <f>SUM(E66:E68)</f>
        <v>44468.4</v>
      </c>
      <c r="F69" s="72">
        <f>SUM(F66:F68)</f>
        <v>11180.4</v>
      </c>
      <c r="G69" s="72">
        <f>SUM(G66:G68)</f>
        <v>0</v>
      </c>
      <c r="H69" s="88">
        <f t="shared" si="0"/>
        <v>33288</v>
      </c>
    </row>
    <row r="70" spans="1:9" ht="12.75" customHeight="1" x14ac:dyDescent="0.25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69">
        <v>78800</v>
      </c>
      <c r="D71" s="69">
        <v>-11446.69</v>
      </c>
      <c r="E71" s="66">
        <f t="shared" si="7"/>
        <v>67353.31</v>
      </c>
      <c r="F71" s="66">
        <v>0</v>
      </c>
      <c r="G71" s="66">
        <v>0</v>
      </c>
      <c r="H71" s="87">
        <f t="shared" si="0"/>
        <v>67353.31</v>
      </c>
    </row>
    <row r="72" spans="1:9" ht="12.75" customHeight="1" x14ac:dyDescent="0.25">
      <c r="A72" s="27"/>
      <c r="B72" s="14" t="s">
        <v>43</v>
      </c>
      <c r="C72" s="72">
        <f>SUM(C70:C71)</f>
        <v>85800</v>
      </c>
      <c r="D72" s="72">
        <f>SUM(D70:D71)</f>
        <v>-11446.69</v>
      </c>
      <c r="E72" s="72">
        <f>SUM(E70:E71)</f>
        <v>74353.31</v>
      </c>
      <c r="F72" s="72">
        <f>SUM(F70:F71)</f>
        <v>0</v>
      </c>
      <c r="G72" s="72">
        <f>SUM(G70:G71)</f>
        <v>0</v>
      </c>
      <c r="H72" s="87">
        <f t="shared" si="0"/>
        <v>74353.31</v>
      </c>
    </row>
    <row r="73" spans="1:9" ht="12.75" customHeight="1" x14ac:dyDescent="0.25">
      <c r="A73" s="28"/>
      <c r="B73" s="14" t="s">
        <v>24</v>
      </c>
      <c r="C73" s="72">
        <f>+C72+C69+C65+C52+C43</f>
        <v>2659864</v>
      </c>
      <c r="D73" s="72">
        <f>+D72+D69+D65+D52+D43</f>
        <v>-414912.74</v>
      </c>
      <c r="E73" s="119">
        <f>+E72+E69+E65+E52+E43</f>
        <v>2244951.2600000002</v>
      </c>
      <c r="F73" s="120">
        <f>+F72+F69+F65+F52+F43</f>
        <v>1241956.5</v>
      </c>
      <c r="G73" s="89">
        <f>+G72+G69+G65+G52+G43</f>
        <v>0</v>
      </c>
      <c r="H73" s="90">
        <f t="shared" si="0"/>
        <v>1002994.7600000002</v>
      </c>
    </row>
    <row r="74" spans="1:9" ht="12.75" customHeight="1" x14ac:dyDescent="0.25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8" si="8">+E74-F74-G74</f>
        <v>4710</v>
      </c>
    </row>
    <row r="75" spans="1:9" ht="12.75" customHeight="1" x14ac:dyDescent="0.25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ht="12.75" customHeight="1" x14ac:dyDescent="0.25">
      <c r="A76" s="11">
        <v>55601</v>
      </c>
      <c r="B76" s="12" t="s">
        <v>67</v>
      </c>
      <c r="C76" s="69">
        <v>48000</v>
      </c>
      <c r="D76" s="69">
        <v>-11975.72</v>
      </c>
      <c r="E76" s="66">
        <f t="shared" ref="E76:E78" si="9">+C76+D76</f>
        <v>36024.28</v>
      </c>
      <c r="F76" s="66">
        <v>36024.28</v>
      </c>
      <c r="G76" s="66">
        <v>0</v>
      </c>
      <c r="H76" s="8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69">
        <v>26000</v>
      </c>
      <c r="D77" s="69">
        <v>13004.99</v>
      </c>
      <c r="E77" s="66">
        <f t="shared" si="9"/>
        <v>39004.99</v>
      </c>
      <c r="F77" s="66">
        <v>39004.99</v>
      </c>
      <c r="G77" s="66">
        <v>0</v>
      </c>
      <c r="H77" s="8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ht="12.75" customHeight="1" x14ac:dyDescent="0.25">
      <c r="A79" s="27"/>
      <c r="B79" s="14" t="s">
        <v>43</v>
      </c>
      <c r="C79" s="72">
        <f>SUM(C76:C78)</f>
        <v>74025</v>
      </c>
      <c r="D79" s="72">
        <f>SUM(D76:D77)</f>
        <v>1029.2700000000004</v>
      </c>
      <c r="E79" s="72">
        <f>SUM(E76:E78)</f>
        <v>75054.26999999999</v>
      </c>
      <c r="F79" s="72">
        <f>SUM(F76:F78)</f>
        <v>75054.26999999999</v>
      </c>
      <c r="G79" s="72">
        <f>SUM(G76:G78)</f>
        <v>0</v>
      </c>
      <c r="H79" s="8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72">
        <f>+C79+C75</f>
        <v>78735</v>
      </c>
      <c r="D80" s="72">
        <f>+D75+D79</f>
        <v>1029.2700000000004</v>
      </c>
      <c r="E80" s="119">
        <f>+E79+E75</f>
        <v>79764.26999999999</v>
      </c>
      <c r="F80" s="120">
        <f>+F79+F75</f>
        <v>75054.26999999999</v>
      </c>
      <c r="G80" s="89">
        <f>+G75+G79</f>
        <v>0</v>
      </c>
      <c r="H80" s="90">
        <f t="shared" si="8"/>
        <v>4710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30"/>
    </row>
    <row r="84" spans="1:9" s="31" customFormat="1" ht="12.75" customHeight="1" x14ac:dyDescent="0.25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5242.17</v>
      </c>
      <c r="G84" s="69">
        <v>0</v>
      </c>
      <c r="H84" s="8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5242.17</v>
      </c>
      <c r="G85" s="94">
        <f>SUM(G84)</f>
        <v>0</v>
      </c>
      <c r="H85" s="95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121">
        <f t="shared" si="11"/>
        <v>9500</v>
      </c>
      <c r="F86" s="122">
        <f t="shared" si="11"/>
        <v>5242.17</v>
      </c>
      <c r="G86" s="99">
        <f t="shared" si="11"/>
        <v>0</v>
      </c>
      <c r="H86" s="100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83"/>
      <c r="D87" s="83"/>
      <c r="E87" s="83"/>
      <c r="F87" s="83"/>
      <c r="G87" s="83"/>
      <c r="H87" s="83"/>
      <c r="I87" s="30"/>
    </row>
    <row r="88" spans="1:9" s="31" customFormat="1" ht="12.75" customHeight="1" x14ac:dyDescent="0.25">
      <c r="A88" s="22"/>
      <c r="B88" s="22"/>
      <c r="C88" s="83"/>
      <c r="D88" s="83"/>
      <c r="E88" s="83"/>
      <c r="F88" s="83"/>
      <c r="G88" s="83"/>
      <c r="H88" s="83"/>
      <c r="I88" s="30"/>
    </row>
    <row r="89" spans="1:9" s="31" customFormat="1" ht="12.75" customHeight="1" thickBot="1" x14ac:dyDescent="0.3">
      <c r="A89" s="22"/>
      <c r="B89" s="22"/>
      <c r="C89" s="83"/>
      <c r="D89" s="83"/>
      <c r="E89" s="83"/>
      <c r="F89" s="83"/>
      <c r="G89" s="83"/>
      <c r="H89" s="83"/>
      <c r="I89" s="30"/>
    </row>
    <row r="90" spans="1:9" s="31" customFormat="1" ht="12.75" customHeight="1" thickBot="1" x14ac:dyDescent="0.3">
      <c r="A90" s="3" t="s">
        <v>5</v>
      </c>
      <c r="B90" s="4" t="s">
        <v>6</v>
      </c>
      <c r="C90" s="23" t="s">
        <v>7</v>
      </c>
      <c r="D90" s="5" t="s">
        <v>8</v>
      </c>
      <c r="E90" s="63" t="s">
        <v>44</v>
      </c>
      <c r="F90" s="64" t="s">
        <v>10</v>
      </c>
      <c r="G90" s="24" t="s">
        <v>11</v>
      </c>
      <c r="H90" s="36" t="s">
        <v>12</v>
      </c>
      <c r="I90" s="30"/>
    </row>
    <row r="91" spans="1:9" s="40" customFormat="1" ht="12.75" customHeight="1" x14ac:dyDescent="0.2">
      <c r="A91" s="37">
        <v>61101</v>
      </c>
      <c r="B91" s="38" t="s">
        <v>73</v>
      </c>
      <c r="C91" s="101">
        <v>3060</v>
      </c>
      <c r="D91" s="101">
        <v>0</v>
      </c>
      <c r="E91" s="85">
        <f t="shared" ref="E91:E95" si="12">+C91+D91</f>
        <v>3060</v>
      </c>
      <c r="F91" s="85">
        <v>0</v>
      </c>
      <c r="G91" s="101">
        <v>0</v>
      </c>
      <c r="H91" s="86">
        <f t="shared" si="8"/>
        <v>3060</v>
      </c>
      <c r="I91" s="39"/>
    </row>
    <row r="92" spans="1:9" s="40" customFormat="1" ht="12.75" customHeight="1" x14ac:dyDescent="0.2">
      <c r="A92" s="27">
        <v>61102</v>
      </c>
      <c r="B92" s="41" t="s">
        <v>74</v>
      </c>
      <c r="C92" s="70">
        <v>6760</v>
      </c>
      <c r="D92" s="70">
        <v>0</v>
      </c>
      <c r="E92" s="66">
        <f t="shared" si="12"/>
        <v>6760</v>
      </c>
      <c r="F92" s="66">
        <v>0</v>
      </c>
      <c r="G92" s="70">
        <v>0</v>
      </c>
      <c r="H92" s="87">
        <f t="shared" si="8"/>
        <v>6760</v>
      </c>
      <c r="I92" s="39"/>
    </row>
    <row r="93" spans="1:9" s="40" customFormat="1" ht="12.75" customHeight="1" x14ac:dyDescent="0.2">
      <c r="A93" s="27">
        <v>61103</v>
      </c>
      <c r="B93" s="41" t="s">
        <v>75</v>
      </c>
      <c r="C93" s="70">
        <v>500</v>
      </c>
      <c r="D93" s="70">
        <v>0</v>
      </c>
      <c r="E93" s="66">
        <f t="shared" si="12"/>
        <v>500</v>
      </c>
      <c r="F93" s="66">
        <v>0</v>
      </c>
      <c r="G93" s="70">
        <v>0</v>
      </c>
      <c r="H93" s="87">
        <f t="shared" si="8"/>
        <v>500</v>
      </c>
      <c r="I93" s="39"/>
    </row>
    <row r="94" spans="1:9" s="40" customFormat="1" ht="12.75" customHeight="1" x14ac:dyDescent="0.2">
      <c r="A94" s="27">
        <v>61104</v>
      </c>
      <c r="B94" s="41" t="s">
        <v>76</v>
      </c>
      <c r="C94" s="70">
        <v>16000</v>
      </c>
      <c r="D94" s="70">
        <v>0</v>
      </c>
      <c r="E94" s="66">
        <f t="shared" si="12"/>
        <v>16000</v>
      </c>
      <c r="F94" s="66">
        <v>0</v>
      </c>
      <c r="G94" s="70">
        <v>0</v>
      </c>
      <c r="H94" s="87">
        <f t="shared" si="8"/>
        <v>16000</v>
      </c>
      <c r="I94" s="39"/>
    </row>
    <row r="95" spans="1:9" s="31" customFormat="1" ht="12.75" customHeight="1" x14ac:dyDescent="0.25">
      <c r="A95" s="11">
        <v>61108</v>
      </c>
      <c r="B95" s="12" t="s">
        <v>40</v>
      </c>
      <c r="C95" s="69">
        <v>1000</v>
      </c>
      <c r="D95" s="69">
        <v>0</v>
      </c>
      <c r="E95" s="66">
        <f t="shared" si="12"/>
        <v>1000</v>
      </c>
      <c r="F95" s="66">
        <v>0</v>
      </c>
      <c r="G95" s="69">
        <v>0</v>
      </c>
      <c r="H95" s="87">
        <f t="shared" si="8"/>
        <v>1000</v>
      </c>
      <c r="I95" s="30"/>
    </row>
    <row r="96" spans="1:9" s="31" customFormat="1" ht="12.75" customHeight="1" x14ac:dyDescent="0.25">
      <c r="A96" s="27"/>
      <c r="B96" s="14" t="s">
        <v>43</v>
      </c>
      <c r="C96" s="72">
        <f>SUM(C91:C95)</f>
        <v>27320</v>
      </c>
      <c r="D96" s="72">
        <f>SUM(D91:D95)</f>
        <v>0</v>
      </c>
      <c r="E96" s="72">
        <f>SUM(E91:E95)</f>
        <v>27320</v>
      </c>
      <c r="F96" s="72">
        <f>SUM(F91:F95)</f>
        <v>0</v>
      </c>
      <c r="G96" s="72">
        <f>SUM(G95)</f>
        <v>0</v>
      </c>
      <c r="H96" s="88">
        <f t="shared" si="8"/>
        <v>27320</v>
      </c>
      <c r="I96" s="30"/>
    </row>
    <row r="97" spans="1:10" s="31" customFormat="1" ht="12.75" customHeight="1" x14ac:dyDescent="0.25">
      <c r="A97" s="11">
        <v>61403</v>
      </c>
      <c r="B97" s="12" t="s">
        <v>77</v>
      </c>
      <c r="C97" s="69">
        <v>9235</v>
      </c>
      <c r="D97" s="69"/>
      <c r="E97" s="66">
        <f>+C97+D97</f>
        <v>9235</v>
      </c>
      <c r="F97" s="69">
        <v>0</v>
      </c>
      <c r="G97" s="69">
        <v>0</v>
      </c>
      <c r="H97" s="87">
        <f t="shared" si="8"/>
        <v>9235</v>
      </c>
      <c r="I97" s="30"/>
    </row>
    <row r="98" spans="1:10" s="31" customFormat="1" ht="12.75" customHeight="1" thickBot="1" x14ac:dyDescent="0.3">
      <c r="A98" s="42"/>
      <c r="B98" s="43" t="s">
        <v>43</v>
      </c>
      <c r="C98" s="104">
        <f>+C97</f>
        <v>9235</v>
      </c>
      <c r="D98" s="104">
        <f>+D97</f>
        <v>0</v>
      </c>
      <c r="E98" s="105">
        <f>+E97</f>
        <v>9235</v>
      </c>
      <c r="F98" s="105">
        <f>+F97</f>
        <v>0</v>
      </c>
      <c r="G98" s="105">
        <f>SUM(G97)</f>
        <v>0</v>
      </c>
      <c r="H98" s="106">
        <f t="shared" si="8"/>
        <v>9235</v>
      </c>
      <c r="I98" s="30"/>
    </row>
    <row r="99" spans="1:10" s="31" customFormat="1" ht="12.75" customHeight="1" thickBot="1" x14ac:dyDescent="0.3">
      <c r="A99" s="44"/>
      <c r="B99" s="45" t="s">
        <v>24</v>
      </c>
      <c r="C99" s="107">
        <f>+C96+C98</f>
        <v>36555</v>
      </c>
      <c r="D99" s="107">
        <f>+D98+D96</f>
        <v>0</v>
      </c>
      <c r="E99" s="123">
        <f>+E98+E96</f>
        <v>36555</v>
      </c>
      <c r="F99" s="124">
        <f>+F98+F96</f>
        <v>0</v>
      </c>
      <c r="G99" s="110">
        <v>0</v>
      </c>
      <c r="H99" s="111">
        <f>+H98+H96</f>
        <v>36555</v>
      </c>
      <c r="I99" s="30"/>
    </row>
    <row r="100" spans="1:10" ht="12.75" customHeight="1" x14ac:dyDescent="0.25">
      <c r="A100" s="46"/>
      <c r="B100" s="47" t="s">
        <v>78</v>
      </c>
      <c r="C100" s="112">
        <f>+C99+C86+C80+C73+C24</f>
        <v>10687404</v>
      </c>
      <c r="D100" s="113">
        <f>+D99+D86+D80+D73+D24</f>
        <v>0</v>
      </c>
      <c r="E100" s="125">
        <f>+E24+E73+E80+E99+E86</f>
        <v>10687404</v>
      </c>
      <c r="F100" s="126">
        <f>+F24+F73+F80+F99+F86</f>
        <v>2491939.29</v>
      </c>
      <c r="G100" s="116">
        <f>+G24+G73+G80+G99+G86</f>
        <v>75334.500000000015</v>
      </c>
      <c r="H100" s="117">
        <f>+E100-F100-G100</f>
        <v>8120130.21</v>
      </c>
      <c r="I100" s="29"/>
    </row>
    <row r="101" spans="1:10" ht="12.75" customHeight="1" x14ac:dyDescent="0.25">
      <c r="A101" s="68"/>
      <c r="B101" s="68"/>
      <c r="C101" s="118"/>
      <c r="D101" s="118"/>
      <c r="E101" s="118"/>
      <c r="F101" s="118"/>
      <c r="G101" s="118"/>
      <c r="H101" s="91"/>
      <c r="I101" s="29"/>
    </row>
    <row r="102" spans="1:10" ht="12.75" customHeight="1" x14ac:dyDescent="0.25">
      <c r="C102" s="48"/>
      <c r="D102" s="48"/>
      <c r="E102" s="48"/>
      <c r="F102" s="48"/>
      <c r="G102" s="48"/>
      <c r="H102" s="29"/>
      <c r="I102" s="29"/>
    </row>
    <row r="103" spans="1:10" ht="12.75" customHeight="1" x14ac:dyDescent="0.25">
      <c r="C103" s="48"/>
      <c r="D103" s="48"/>
      <c r="E103" s="48"/>
      <c r="F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J108" s="29"/>
    </row>
    <row r="109" spans="1:10" ht="12.75" customHeight="1" x14ac:dyDescent="0.25">
      <c r="C109" s="48"/>
      <c r="D109" s="48"/>
      <c r="E109" s="48"/>
      <c r="F109" s="48"/>
      <c r="G109" s="48"/>
    </row>
    <row r="110" spans="1:10" ht="12.75" customHeight="1" x14ac:dyDescent="0.25">
      <c r="C110" s="49"/>
      <c r="D110" s="49"/>
      <c r="E110" s="49"/>
      <c r="F110" s="49"/>
      <c r="G110" s="49"/>
      <c r="H110" s="49"/>
    </row>
    <row r="111" spans="1:10" ht="12.75" customHeight="1" x14ac:dyDescent="0.25">
      <c r="C111" s="50"/>
      <c r="D111" s="50"/>
      <c r="E111" s="50"/>
      <c r="F111" s="50"/>
      <c r="G111" s="50"/>
      <c r="H111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FEB-2020&amp;R&amp;P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topLeftCell="A82" workbookViewId="0">
      <selection activeCell="K98" sqref="K9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73" t="s">
        <v>0</v>
      </c>
      <c r="C2" s="173"/>
      <c r="D2" s="173"/>
      <c r="E2" s="173"/>
      <c r="F2" s="173"/>
      <c r="G2" s="173"/>
      <c r="H2" s="173"/>
      <c r="I2" s="173"/>
    </row>
    <row r="3" spans="1:9" ht="12.75" customHeight="1" x14ac:dyDescent="0.25">
      <c r="A3" s="1"/>
      <c r="B3" s="172" t="s">
        <v>1</v>
      </c>
      <c r="C3" s="172"/>
      <c r="D3" s="172"/>
      <c r="E3" s="172"/>
      <c r="F3" s="172"/>
      <c r="G3" s="60"/>
      <c r="H3" s="1"/>
      <c r="I3" s="1"/>
    </row>
    <row r="4" spans="1:9" ht="12.75" customHeight="1" x14ac:dyDescent="0.25">
      <c r="A4" s="2"/>
      <c r="B4" s="172" t="s">
        <v>2</v>
      </c>
      <c r="C4" s="172"/>
      <c r="D4" s="172"/>
      <c r="E4" s="172"/>
      <c r="F4" s="172"/>
      <c r="G4" s="60"/>
      <c r="H4" s="2"/>
      <c r="I4" s="1"/>
    </row>
    <row r="5" spans="1:9" ht="12.75" customHeight="1" x14ac:dyDescent="0.25">
      <c r="A5" s="2"/>
      <c r="B5" s="60"/>
      <c r="C5" s="60"/>
      <c r="D5" s="60"/>
      <c r="E5" s="60"/>
      <c r="F5" s="60"/>
      <c r="G5" s="60"/>
      <c r="H5" s="2"/>
      <c r="I5" s="1"/>
    </row>
    <row r="6" spans="1:9" ht="12.75" customHeight="1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"/>
    </row>
    <row r="7" spans="1:9" ht="12.75" customHeight="1" x14ac:dyDescent="0.25">
      <c r="A7" s="59"/>
      <c r="B7" s="171" t="s">
        <v>81</v>
      </c>
      <c r="C7" s="171"/>
      <c r="D7" s="171"/>
      <c r="E7" s="171"/>
      <c r="F7" s="171"/>
      <c r="G7" s="171"/>
      <c r="H7" s="171"/>
      <c r="I7" s="1"/>
    </row>
    <row r="8" spans="1:9" ht="12.75" customHeight="1" thickBot="1" x14ac:dyDescent="0.3">
      <c r="A8" s="171"/>
      <c r="B8" s="171"/>
      <c r="C8" s="171"/>
      <c r="D8" s="171"/>
      <c r="E8" s="171"/>
      <c r="F8" s="171"/>
      <c r="G8" s="171"/>
      <c r="H8" s="171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7">
        <v>4878580</v>
      </c>
      <c r="D10" s="127">
        <v>-61600</v>
      </c>
      <c r="E10" s="127">
        <f>+C10+D10</f>
        <v>4816980</v>
      </c>
      <c r="F10" s="127">
        <v>1568589.94</v>
      </c>
      <c r="G10" s="127">
        <v>34942.53</v>
      </c>
      <c r="H10" s="128">
        <f t="shared" ref="H10:H73" si="0">+E10-F10-G10</f>
        <v>3213447.5300000003</v>
      </c>
    </row>
    <row r="11" spans="1:9" ht="12.75" customHeight="1" x14ac:dyDescent="0.25">
      <c r="A11" s="11">
        <v>51103</v>
      </c>
      <c r="B11" s="12" t="s">
        <v>14</v>
      </c>
      <c r="C11" s="129">
        <v>179770</v>
      </c>
      <c r="D11" s="127">
        <v>-1825.04</v>
      </c>
      <c r="E11" s="127">
        <f t="shared" ref="E11:E23" si="1">+C11+D11</f>
        <v>177944.95999999999</v>
      </c>
      <c r="F11" s="127"/>
      <c r="G11" s="127">
        <v>0</v>
      </c>
      <c r="H11" s="128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29">
        <v>508950</v>
      </c>
      <c r="D12" s="129">
        <v>-5200</v>
      </c>
      <c r="E12" s="127">
        <f t="shared" si="1"/>
        <v>503750</v>
      </c>
      <c r="F12" s="127"/>
      <c r="G12" s="127">
        <v>0</v>
      </c>
      <c r="H12" s="128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29">
        <v>1175355</v>
      </c>
      <c r="D13" s="130">
        <v>391541.04</v>
      </c>
      <c r="E13" s="127">
        <f t="shared" si="1"/>
        <v>1566896.04</v>
      </c>
      <c r="F13" s="127">
        <v>444715.5</v>
      </c>
      <c r="G13" s="127">
        <v>40637.089999999997</v>
      </c>
      <c r="H13" s="128">
        <f t="shared" si="0"/>
        <v>1081543.45</v>
      </c>
    </row>
    <row r="14" spans="1:9" ht="12.75" customHeight="1" x14ac:dyDescent="0.25">
      <c r="A14" s="11">
        <v>51203</v>
      </c>
      <c r="B14" s="12" t="s">
        <v>14</v>
      </c>
      <c r="C14" s="129">
        <v>36510</v>
      </c>
      <c r="D14" s="129">
        <v>12319.02</v>
      </c>
      <c r="E14" s="127">
        <f t="shared" si="1"/>
        <v>48829.020000000004</v>
      </c>
      <c r="F14" s="127"/>
      <c r="G14" s="127">
        <v>0</v>
      </c>
      <c r="H14" s="128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29">
        <v>104000</v>
      </c>
      <c r="D15" s="129">
        <v>35100</v>
      </c>
      <c r="E15" s="127">
        <f t="shared" si="1"/>
        <v>139100</v>
      </c>
      <c r="F15" s="127"/>
      <c r="G15" s="127">
        <v>0</v>
      </c>
      <c r="H15" s="128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29">
        <v>322945</v>
      </c>
      <c r="D16" s="129">
        <v>-3300</v>
      </c>
      <c r="E16" s="127">
        <f t="shared" si="1"/>
        <v>319645</v>
      </c>
      <c r="F16" s="127">
        <v>93337.71</v>
      </c>
      <c r="G16" s="127">
        <v>10287.209999999999</v>
      </c>
      <c r="H16" s="128">
        <f t="shared" si="0"/>
        <v>216020.08</v>
      </c>
    </row>
    <row r="17" spans="1:11" ht="12.75" customHeight="1" x14ac:dyDescent="0.25">
      <c r="A17" s="11">
        <v>51402</v>
      </c>
      <c r="B17" s="12" t="s">
        <v>18</v>
      </c>
      <c r="C17" s="129">
        <v>66410</v>
      </c>
      <c r="D17" s="129">
        <v>21278.07</v>
      </c>
      <c r="E17" s="127">
        <f t="shared" si="1"/>
        <v>87688.07</v>
      </c>
      <c r="F17" s="127">
        <v>24220.79</v>
      </c>
      <c r="G17" s="127">
        <v>2733.35</v>
      </c>
      <c r="H17" s="128">
        <f t="shared" si="0"/>
        <v>60733.930000000008</v>
      </c>
    </row>
    <row r="18" spans="1:11" ht="12.75" customHeight="1" x14ac:dyDescent="0.25">
      <c r="A18" s="11">
        <v>51501</v>
      </c>
      <c r="B18" s="12" t="s">
        <v>19</v>
      </c>
      <c r="C18" s="129">
        <v>363715</v>
      </c>
      <c r="D18" s="129">
        <v>-4774</v>
      </c>
      <c r="E18" s="127">
        <f t="shared" si="1"/>
        <v>358941</v>
      </c>
      <c r="F18" s="127">
        <v>102933.18</v>
      </c>
      <c r="G18" s="127">
        <v>12843.05</v>
      </c>
      <c r="H18" s="128">
        <f t="shared" si="0"/>
        <v>243164.77000000002</v>
      </c>
    </row>
    <row r="19" spans="1:11" ht="12.75" customHeight="1" x14ac:dyDescent="0.25">
      <c r="A19" s="11">
        <v>51502</v>
      </c>
      <c r="B19" s="12" t="s">
        <v>20</v>
      </c>
      <c r="C19" s="129">
        <v>91095</v>
      </c>
      <c r="D19" s="129">
        <v>30344.38</v>
      </c>
      <c r="E19" s="127">
        <f t="shared" si="1"/>
        <v>121439.38</v>
      </c>
      <c r="F19" s="127">
        <v>32218.54</v>
      </c>
      <c r="G19" s="127">
        <v>4788.4799999999996</v>
      </c>
      <c r="H19" s="128">
        <f t="shared" si="0"/>
        <v>84432.36</v>
      </c>
    </row>
    <row r="20" spans="1:11" ht="12.75" customHeight="1" x14ac:dyDescent="0.25">
      <c r="A20" s="11">
        <v>51601</v>
      </c>
      <c r="B20" s="12" t="s">
        <v>21</v>
      </c>
      <c r="C20" s="129">
        <v>46630</v>
      </c>
      <c r="D20" s="129"/>
      <c r="E20" s="127">
        <f t="shared" si="1"/>
        <v>46630</v>
      </c>
      <c r="F20" s="127">
        <v>15543.04</v>
      </c>
      <c r="G20" s="127">
        <v>0.32</v>
      </c>
      <c r="H20" s="128">
        <f t="shared" si="0"/>
        <v>31086.639999999999</v>
      </c>
    </row>
    <row r="21" spans="1:11" ht="12.75" customHeight="1" x14ac:dyDescent="0.25">
      <c r="A21" s="11">
        <v>51701</v>
      </c>
      <c r="B21" s="12" t="s">
        <v>22</v>
      </c>
      <c r="C21" s="129">
        <v>50055</v>
      </c>
      <c r="D21" s="129"/>
      <c r="E21" s="127">
        <f t="shared" si="1"/>
        <v>50055</v>
      </c>
      <c r="F21" s="127">
        <v>50048.23</v>
      </c>
      <c r="G21" s="127">
        <v>6.77</v>
      </c>
      <c r="H21" s="128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29">
        <v>7285</v>
      </c>
      <c r="D22" s="129"/>
      <c r="E22" s="127">
        <f t="shared" si="1"/>
        <v>7285</v>
      </c>
      <c r="F22" s="127">
        <v>3556.03</v>
      </c>
      <c r="G22" s="127">
        <v>0.97</v>
      </c>
      <c r="H22" s="128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29">
        <v>71450</v>
      </c>
      <c r="D23" s="129"/>
      <c r="E23" s="127">
        <f t="shared" si="1"/>
        <v>71450</v>
      </c>
      <c r="F23" s="127">
        <v>26617.759999999998</v>
      </c>
      <c r="G23" s="127">
        <v>5907.24</v>
      </c>
      <c r="H23" s="128">
        <f t="shared" si="0"/>
        <v>38925.000000000007</v>
      </c>
    </row>
    <row r="24" spans="1:11" ht="12.75" customHeight="1" x14ac:dyDescent="0.25">
      <c r="A24" s="13"/>
      <c r="B24" s="14" t="s">
        <v>24</v>
      </c>
      <c r="C24" s="131">
        <f t="shared" ref="C24:H24" si="2">SUM(C10:C23)</f>
        <v>7902750</v>
      </c>
      <c r="D24" s="132">
        <f t="shared" si="2"/>
        <v>413883.47000000003</v>
      </c>
      <c r="E24" s="133">
        <f t="shared" si="2"/>
        <v>8316633.4699999997</v>
      </c>
      <c r="F24" s="134">
        <f t="shared" si="2"/>
        <v>2361780.7199999997</v>
      </c>
      <c r="G24" s="135">
        <f t="shared" si="2"/>
        <v>112147.01000000001</v>
      </c>
      <c r="H24" s="136">
        <f t="shared" si="2"/>
        <v>5842705.7400000002</v>
      </c>
    </row>
    <row r="25" spans="1:11" ht="12.75" customHeight="1" x14ac:dyDescent="0.25">
      <c r="A25" s="11">
        <v>54101</v>
      </c>
      <c r="B25" s="12" t="s">
        <v>25</v>
      </c>
      <c r="C25" s="129">
        <v>45470</v>
      </c>
      <c r="D25" s="129">
        <v>1081.25</v>
      </c>
      <c r="E25" s="127">
        <f t="shared" ref="E25:E42" si="3">+C25+D25</f>
        <v>46551.25</v>
      </c>
      <c r="F25" s="127">
        <v>25930.75</v>
      </c>
      <c r="G25" s="127">
        <v>0</v>
      </c>
      <c r="H25" s="128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129">
        <v>1200</v>
      </c>
      <c r="D26" s="129">
        <v>-63.8</v>
      </c>
      <c r="E26" s="127">
        <f t="shared" si="3"/>
        <v>1136.2</v>
      </c>
      <c r="F26" s="127">
        <v>0</v>
      </c>
      <c r="G26" s="127">
        <v>0</v>
      </c>
      <c r="H26" s="128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29">
        <v>55590</v>
      </c>
      <c r="D27" s="129">
        <v>2898.83</v>
      </c>
      <c r="E27" s="127">
        <f t="shared" si="3"/>
        <v>58488.83</v>
      </c>
      <c r="F27" s="127">
        <v>3358.28</v>
      </c>
      <c r="G27" s="127">
        <v>0</v>
      </c>
      <c r="H27" s="128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29">
        <v>27325</v>
      </c>
      <c r="D28" s="129">
        <v>4093.3</v>
      </c>
      <c r="E28" s="127">
        <f t="shared" si="3"/>
        <v>31418.3</v>
      </c>
      <c r="F28" s="127">
        <v>24190.9</v>
      </c>
      <c r="G28" s="127">
        <v>0</v>
      </c>
      <c r="H28" s="128">
        <f t="shared" si="0"/>
        <v>7227.3999999999978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29">
        <v>225</v>
      </c>
      <c r="D29" s="129">
        <v>112.45</v>
      </c>
      <c r="E29" s="127">
        <f t="shared" si="3"/>
        <v>337.45</v>
      </c>
      <c r="F29" s="127">
        <v>301</v>
      </c>
      <c r="G29" s="127">
        <v>0</v>
      </c>
      <c r="H29" s="128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29">
        <v>25105</v>
      </c>
      <c r="D30" s="129">
        <v>-2956.1</v>
      </c>
      <c r="E30" s="127">
        <f t="shared" si="3"/>
        <v>22148.9</v>
      </c>
      <c r="F30" s="127">
        <v>9103.94</v>
      </c>
      <c r="G30" s="127">
        <v>0</v>
      </c>
      <c r="H30" s="128">
        <f t="shared" si="0"/>
        <v>13044.960000000001</v>
      </c>
    </row>
    <row r="31" spans="1:11" ht="12.75" customHeight="1" x14ac:dyDescent="0.25">
      <c r="A31" s="11">
        <v>54108</v>
      </c>
      <c r="B31" s="12" t="s">
        <v>31</v>
      </c>
      <c r="C31" s="129">
        <v>17645</v>
      </c>
      <c r="D31" s="129"/>
      <c r="E31" s="127">
        <f t="shared" si="3"/>
        <v>17645</v>
      </c>
      <c r="F31" s="127">
        <v>0</v>
      </c>
      <c r="G31" s="127">
        <v>0</v>
      </c>
      <c r="H31" s="128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129">
        <v>7140</v>
      </c>
      <c r="D32" s="129"/>
      <c r="E32" s="127">
        <f t="shared" si="3"/>
        <v>7140</v>
      </c>
      <c r="F32" s="127">
        <v>844.96</v>
      </c>
      <c r="G32" s="127">
        <v>0</v>
      </c>
      <c r="H32" s="128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29">
        <v>57710</v>
      </c>
      <c r="D33" s="129"/>
      <c r="E33" s="127">
        <f t="shared" si="3"/>
        <v>57710</v>
      </c>
      <c r="F33" s="127">
        <v>57205.5</v>
      </c>
      <c r="G33" s="127">
        <v>0</v>
      </c>
      <c r="H33" s="128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29">
        <v>925</v>
      </c>
      <c r="D34" s="129">
        <v>-24</v>
      </c>
      <c r="E34" s="127">
        <f t="shared" si="3"/>
        <v>901</v>
      </c>
      <c r="F34" s="127">
        <v>113</v>
      </c>
      <c r="G34" s="127">
        <v>0</v>
      </c>
      <c r="H34" s="128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29">
        <v>2500</v>
      </c>
      <c r="D35" s="129">
        <v>5.4</v>
      </c>
      <c r="E35" s="127">
        <f t="shared" si="3"/>
        <v>2505.4</v>
      </c>
      <c r="F35" s="127">
        <v>5.4</v>
      </c>
      <c r="G35" s="127">
        <v>0</v>
      </c>
      <c r="H35" s="128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29">
        <v>1060</v>
      </c>
      <c r="D36" s="129">
        <v>36</v>
      </c>
      <c r="E36" s="127">
        <f t="shared" si="3"/>
        <v>1096</v>
      </c>
      <c r="F36" s="127">
        <v>36</v>
      </c>
      <c r="G36" s="127">
        <v>0</v>
      </c>
      <c r="H36" s="128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29">
        <v>7275</v>
      </c>
      <c r="D37" s="129">
        <v>66.8</v>
      </c>
      <c r="E37" s="127">
        <f t="shared" si="3"/>
        <v>7341.8</v>
      </c>
      <c r="F37" s="127">
        <v>5249.47</v>
      </c>
      <c r="G37" s="127">
        <v>0</v>
      </c>
      <c r="H37" s="128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29">
        <v>4195</v>
      </c>
      <c r="D38" s="129"/>
      <c r="E38" s="127">
        <f t="shared" si="3"/>
        <v>4195</v>
      </c>
      <c r="F38" s="127">
        <v>0</v>
      </c>
      <c r="G38" s="127">
        <v>0</v>
      </c>
      <c r="H38" s="128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29">
        <v>800</v>
      </c>
      <c r="D39" s="129"/>
      <c r="E39" s="127">
        <f t="shared" si="3"/>
        <v>800</v>
      </c>
      <c r="F39" s="127">
        <v>90</v>
      </c>
      <c r="G39" s="127">
        <v>0</v>
      </c>
      <c r="H39" s="128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29">
        <v>2414</v>
      </c>
      <c r="D40" s="129"/>
      <c r="E40" s="127">
        <f t="shared" si="3"/>
        <v>2414</v>
      </c>
      <c r="F40" s="127">
        <v>0</v>
      </c>
      <c r="G40" s="127">
        <v>0</v>
      </c>
      <c r="H40" s="128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29">
        <v>2600</v>
      </c>
      <c r="D41" s="129">
        <v>-236.82</v>
      </c>
      <c r="E41" s="127">
        <f t="shared" si="3"/>
        <v>2363.1799999999998</v>
      </c>
      <c r="F41" s="127">
        <v>388.18</v>
      </c>
      <c r="G41" s="127">
        <v>0</v>
      </c>
      <c r="H41" s="128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7">
        <v>987925</v>
      </c>
      <c r="D42" s="137">
        <v>-414435.46</v>
      </c>
      <c r="E42" s="127">
        <f t="shared" si="3"/>
        <v>573489.54</v>
      </c>
      <c r="F42" s="127">
        <v>510513</v>
      </c>
      <c r="G42" s="127">
        <v>0</v>
      </c>
      <c r="H42" s="138">
        <f t="shared" si="0"/>
        <v>62976.540000000037</v>
      </c>
    </row>
    <row r="43" spans="1:12" ht="12.75" customHeight="1" thickBot="1" x14ac:dyDescent="0.3">
      <c r="A43" s="19"/>
      <c r="B43" s="20" t="s">
        <v>43</v>
      </c>
      <c r="C43" s="139">
        <f>SUM(C25:C42)</f>
        <v>1247104</v>
      </c>
      <c r="D43" s="139">
        <f>SUM(D25:D42)</f>
        <v>-409422.15</v>
      </c>
      <c r="E43" s="139">
        <f>SUM(E25:E42)</f>
        <v>837681.85000000009</v>
      </c>
      <c r="F43" s="139">
        <f>SUM(F25:F42)</f>
        <v>637330.38</v>
      </c>
      <c r="G43" s="139">
        <f>SUM(G25:G42)</f>
        <v>0</v>
      </c>
      <c r="H43" s="140">
        <f t="shared" si="0"/>
        <v>200351.47000000009</v>
      </c>
    </row>
    <row r="44" spans="1:12" ht="12.75" customHeight="1" x14ac:dyDescent="0.25">
      <c r="A44" s="21"/>
      <c r="B44" s="22"/>
      <c r="C44" s="141"/>
      <c r="D44" s="141"/>
      <c r="E44" s="141"/>
      <c r="F44" s="141"/>
      <c r="G44" s="141"/>
      <c r="H44" s="142"/>
    </row>
    <row r="45" spans="1:12" ht="12.75" customHeight="1" x14ac:dyDescent="0.25">
      <c r="A45" s="21"/>
      <c r="B45" s="22"/>
      <c r="C45" s="141"/>
      <c r="D45" s="141"/>
      <c r="E45" s="141"/>
      <c r="F45" s="141"/>
      <c r="G45" s="141"/>
      <c r="H45" s="142"/>
    </row>
    <row r="46" spans="1:12" ht="12.75" customHeight="1" thickBot="1" x14ac:dyDescent="0.3">
      <c r="A46" s="21"/>
      <c r="B46" s="22"/>
      <c r="C46" s="141"/>
      <c r="D46" s="141"/>
      <c r="E46" s="141"/>
      <c r="F46" s="141"/>
      <c r="G46" s="141"/>
      <c r="H46" s="142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3">
        <v>197345</v>
      </c>
      <c r="D48" s="143">
        <v>-1325</v>
      </c>
      <c r="E48" s="127">
        <f t="shared" ref="E48:E51" si="4">+C48+D48</f>
        <v>196020</v>
      </c>
      <c r="F48" s="127">
        <v>37402.97</v>
      </c>
      <c r="G48" s="127">
        <v>0</v>
      </c>
      <c r="H48" s="144">
        <f t="shared" si="0"/>
        <v>158617.03</v>
      </c>
    </row>
    <row r="49" spans="1:8" ht="12.75" customHeight="1" x14ac:dyDescent="0.25">
      <c r="A49" s="11">
        <v>54202</v>
      </c>
      <c r="B49" s="12" t="s">
        <v>46</v>
      </c>
      <c r="C49" s="129">
        <v>42600</v>
      </c>
      <c r="D49" s="129">
        <v>0</v>
      </c>
      <c r="E49" s="127">
        <f t="shared" si="4"/>
        <v>42600</v>
      </c>
      <c r="F49" s="127">
        <v>4362.8100000000004</v>
      </c>
      <c r="G49" s="127">
        <v>0</v>
      </c>
      <c r="H49" s="128">
        <f t="shared" si="0"/>
        <v>38237.19</v>
      </c>
    </row>
    <row r="50" spans="1:8" ht="12.75" customHeight="1" x14ac:dyDescent="0.25">
      <c r="A50" s="17">
        <v>54203</v>
      </c>
      <c r="B50" s="18" t="s">
        <v>47</v>
      </c>
      <c r="C50" s="137">
        <v>146650</v>
      </c>
      <c r="D50" s="137">
        <v>1706.64</v>
      </c>
      <c r="E50" s="127">
        <f t="shared" si="4"/>
        <v>148356.64000000001</v>
      </c>
      <c r="F50" s="127">
        <v>69469.539999999994</v>
      </c>
      <c r="G50" s="127">
        <v>0</v>
      </c>
      <c r="H50" s="138">
        <f t="shared" si="0"/>
        <v>78887.10000000002</v>
      </c>
    </row>
    <row r="51" spans="1:8" ht="12.75" customHeight="1" x14ac:dyDescent="0.25">
      <c r="A51" s="11">
        <v>54204</v>
      </c>
      <c r="B51" s="12" t="s">
        <v>48</v>
      </c>
      <c r="C51" s="129">
        <v>1200</v>
      </c>
      <c r="D51" s="129">
        <v>0</v>
      </c>
      <c r="E51" s="127">
        <f t="shared" si="4"/>
        <v>1200</v>
      </c>
      <c r="F51" s="127">
        <v>0</v>
      </c>
      <c r="G51" s="127">
        <v>0</v>
      </c>
      <c r="H51" s="145">
        <f t="shared" si="0"/>
        <v>1200</v>
      </c>
    </row>
    <row r="52" spans="1:8" ht="12.75" customHeight="1" x14ac:dyDescent="0.25">
      <c r="A52" s="27"/>
      <c r="B52" s="14" t="s">
        <v>43</v>
      </c>
      <c r="C52" s="132">
        <f>SUM(C48:C51)</f>
        <v>387795</v>
      </c>
      <c r="D52" s="132">
        <f>SUM(D48:D51)</f>
        <v>381.6400000000001</v>
      </c>
      <c r="E52" s="132">
        <f>SUM(E48:E51)</f>
        <v>388176.64000000001</v>
      </c>
      <c r="F52" s="132">
        <f>SUM(F48:F51)</f>
        <v>111235.31999999999</v>
      </c>
      <c r="G52" s="132">
        <f>SUM(G48:G51)</f>
        <v>0</v>
      </c>
      <c r="H52" s="146">
        <f t="shared" si="0"/>
        <v>276941.32</v>
      </c>
    </row>
    <row r="53" spans="1:8" ht="12.75" customHeight="1" x14ac:dyDescent="0.25">
      <c r="A53" s="11">
        <v>54301</v>
      </c>
      <c r="B53" s="12" t="s">
        <v>49</v>
      </c>
      <c r="C53" s="129">
        <v>32600</v>
      </c>
      <c r="D53" s="129">
        <v>0</v>
      </c>
      <c r="E53" s="127">
        <f t="shared" ref="E53:E64" si="5">+C53+D53</f>
        <v>32600</v>
      </c>
      <c r="F53" s="127">
        <v>22518.65</v>
      </c>
      <c r="G53" s="127">
        <v>0</v>
      </c>
      <c r="H53" s="145">
        <f t="shared" si="0"/>
        <v>10081.349999999999</v>
      </c>
    </row>
    <row r="54" spans="1:8" ht="12.75" customHeight="1" x14ac:dyDescent="0.25">
      <c r="A54" s="9">
        <v>54302</v>
      </c>
      <c r="B54" s="10" t="s">
        <v>50</v>
      </c>
      <c r="C54" s="127">
        <v>63000</v>
      </c>
      <c r="D54" s="127">
        <v>0</v>
      </c>
      <c r="E54" s="127">
        <f t="shared" si="5"/>
        <v>63000</v>
      </c>
      <c r="F54" s="127">
        <v>43885.68</v>
      </c>
      <c r="G54" s="127">
        <v>0</v>
      </c>
      <c r="H54" s="128">
        <f t="shared" si="0"/>
        <v>19114.32</v>
      </c>
    </row>
    <row r="55" spans="1:8" ht="12.75" customHeight="1" x14ac:dyDescent="0.25">
      <c r="A55" s="11">
        <v>54304</v>
      </c>
      <c r="B55" s="12" t="s">
        <v>51</v>
      </c>
      <c r="C55" s="129">
        <v>4500</v>
      </c>
      <c r="D55" s="129">
        <v>0</v>
      </c>
      <c r="E55" s="127">
        <f t="shared" si="5"/>
        <v>4500</v>
      </c>
      <c r="F55" s="127">
        <v>0</v>
      </c>
      <c r="G55" s="127">
        <v>0</v>
      </c>
      <c r="H55" s="145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29">
        <v>44600</v>
      </c>
      <c r="D56" s="129">
        <v>-4655.05</v>
      </c>
      <c r="E56" s="127">
        <f t="shared" si="5"/>
        <v>39944.949999999997</v>
      </c>
      <c r="F56" s="127">
        <v>0</v>
      </c>
      <c r="G56" s="127">
        <v>0</v>
      </c>
      <c r="H56" s="145">
        <f t="shared" si="0"/>
        <v>39944.949999999997</v>
      </c>
    </row>
    <row r="57" spans="1:8" ht="12.75" customHeight="1" x14ac:dyDescent="0.25">
      <c r="A57" s="11">
        <v>54306</v>
      </c>
      <c r="B57" s="12" t="s">
        <v>53</v>
      </c>
      <c r="C57" s="129">
        <v>4300</v>
      </c>
      <c r="D57" s="129">
        <v>70</v>
      </c>
      <c r="E57" s="127">
        <f t="shared" si="5"/>
        <v>4370</v>
      </c>
      <c r="F57" s="127">
        <v>4320</v>
      </c>
      <c r="G57" s="127">
        <v>0</v>
      </c>
      <c r="H57" s="145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29">
        <v>6500</v>
      </c>
      <c r="D58" s="129">
        <v>420</v>
      </c>
      <c r="E58" s="127">
        <f t="shared" si="5"/>
        <v>6920</v>
      </c>
      <c r="F58" s="127">
        <v>6450</v>
      </c>
      <c r="G58" s="127">
        <v>0</v>
      </c>
      <c r="H58" s="145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29">
        <v>500</v>
      </c>
      <c r="D59" s="129">
        <v>0</v>
      </c>
      <c r="E59" s="127">
        <f t="shared" si="5"/>
        <v>500</v>
      </c>
      <c r="F59" s="127">
        <v>0</v>
      </c>
      <c r="G59" s="127"/>
      <c r="H59" s="145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29">
        <v>37130</v>
      </c>
      <c r="D60" s="129">
        <v>-636</v>
      </c>
      <c r="E60" s="127">
        <f t="shared" si="5"/>
        <v>36494</v>
      </c>
      <c r="F60" s="127">
        <v>2200</v>
      </c>
      <c r="G60" s="127">
        <v>0</v>
      </c>
      <c r="H60" s="145">
        <f t="shared" si="0"/>
        <v>34294</v>
      </c>
    </row>
    <row r="61" spans="1:8" ht="12.75" customHeight="1" x14ac:dyDescent="0.25">
      <c r="A61" s="11">
        <v>54314</v>
      </c>
      <c r="B61" s="12" t="s">
        <v>57</v>
      </c>
      <c r="C61" s="129">
        <v>35810</v>
      </c>
      <c r="D61" s="129">
        <v>-586.15</v>
      </c>
      <c r="E61" s="127">
        <f t="shared" si="5"/>
        <v>35223.85</v>
      </c>
      <c r="F61" s="127">
        <v>728.25</v>
      </c>
      <c r="G61" s="127">
        <v>0</v>
      </c>
      <c r="H61" s="145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29">
        <v>25000</v>
      </c>
      <c r="D62" s="129">
        <v>0</v>
      </c>
      <c r="E62" s="127">
        <f t="shared" si="5"/>
        <v>25000</v>
      </c>
      <c r="F62" s="127">
        <v>8188.75</v>
      </c>
      <c r="G62" s="127">
        <v>0</v>
      </c>
      <c r="H62" s="145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129">
        <v>598270</v>
      </c>
      <c r="D63" s="129">
        <v>1600</v>
      </c>
      <c r="E63" s="127">
        <f t="shared" si="5"/>
        <v>599870</v>
      </c>
      <c r="F63" s="127">
        <v>585064.92000000004</v>
      </c>
      <c r="G63" s="127">
        <v>0</v>
      </c>
      <c r="H63" s="145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29">
        <v>44460</v>
      </c>
      <c r="D64" s="129">
        <v>8546.86</v>
      </c>
      <c r="E64" s="127">
        <f t="shared" si="5"/>
        <v>53006.86</v>
      </c>
      <c r="F64" s="127">
        <v>43875.58</v>
      </c>
      <c r="G64" s="127">
        <v>0</v>
      </c>
      <c r="H64" s="145">
        <f t="shared" si="0"/>
        <v>9131.2799999999988</v>
      </c>
    </row>
    <row r="65" spans="1:9" ht="12.75" customHeight="1" x14ac:dyDescent="0.25">
      <c r="A65" s="27"/>
      <c r="B65" s="14" t="s">
        <v>43</v>
      </c>
      <c r="C65" s="132">
        <f>SUM(C53:C64)</f>
        <v>896670</v>
      </c>
      <c r="D65" s="132">
        <f>SUM(D53:D64)</f>
        <v>4759.6600000000008</v>
      </c>
      <c r="E65" s="132">
        <f>SUM(E53:E64)</f>
        <v>901429.66</v>
      </c>
      <c r="F65" s="132">
        <f>SUM(F53:F64)</f>
        <v>717231.83</v>
      </c>
      <c r="G65" s="132">
        <f>SUM(G53:G64)</f>
        <v>0</v>
      </c>
      <c r="H65" s="146">
        <f t="shared" si="0"/>
        <v>184197.83000000007</v>
      </c>
    </row>
    <row r="66" spans="1:9" ht="12.75" customHeight="1" x14ac:dyDescent="0.25">
      <c r="A66" s="11">
        <v>54402</v>
      </c>
      <c r="B66" s="12" t="s">
        <v>61</v>
      </c>
      <c r="C66" s="129">
        <v>11035</v>
      </c>
      <c r="D66" s="129">
        <v>597.4</v>
      </c>
      <c r="E66" s="127">
        <f t="shared" ref="E66:E68" si="6">+C66+D66</f>
        <v>11632.4</v>
      </c>
      <c r="F66" s="127">
        <v>3632.4</v>
      </c>
      <c r="G66" s="129">
        <v>0</v>
      </c>
      <c r="H66" s="145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29">
        <v>11460</v>
      </c>
      <c r="D67" s="129">
        <v>51</v>
      </c>
      <c r="E67" s="127">
        <f t="shared" si="6"/>
        <v>11511</v>
      </c>
      <c r="F67" s="127">
        <v>1574</v>
      </c>
      <c r="G67" s="127">
        <v>0</v>
      </c>
      <c r="H67" s="145">
        <f t="shared" si="0"/>
        <v>9937</v>
      </c>
    </row>
    <row r="68" spans="1:9" ht="12.75" customHeight="1" x14ac:dyDescent="0.25">
      <c r="A68" s="11">
        <v>54404</v>
      </c>
      <c r="B68" s="12" t="s">
        <v>63</v>
      </c>
      <c r="C68" s="129">
        <v>20000</v>
      </c>
      <c r="D68" s="129">
        <v>1325</v>
      </c>
      <c r="E68" s="127">
        <f t="shared" si="6"/>
        <v>21325</v>
      </c>
      <c r="F68" s="127">
        <v>6325</v>
      </c>
      <c r="G68" s="127">
        <v>0</v>
      </c>
      <c r="H68" s="145">
        <f t="shared" si="0"/>
        <v>15000</v>
      </c>
    </row>
    <row r="69" spans="1:9" ht="12.75" customHeight="1" x14ac:dyDescent="0.25">
      <c r="A69" s="27"/>
      <c r="B69" s="14" t="s">
        <v>43</v>
      </c>
      <c r="C69" s="132">
        <f>SUM(C66:C68)</f>
        <v>42495</v>
      </c>
      <c r="D69" s="132">
        <f>SUM(D66:D68)</f>
        <v>1973.4</v>
      </c>
      <c r="E69" s="132">
        <f>SUM(E66:E68)</f>
        <v>44468.4</v>
      </c>
      <c r="F69" s="132">
        <f>SUM(F66:F68)</f>
        <v>11531.4</v>
      </c>
      <c r="G69" s="132">
        <f>SUM(G66:G68)</f>
        <v>0</v>
      </c>
      <c r="H69" s="146">
        <f t="shared" si="0"/>
        <v>32937</v>
      </c>
    </row>
    <row r="70" spans="1:9" ht="12.75" customHeight="1" x14ac:dyDescent="0.25">
      <c r="A70" s="11">
        <v>54505</v>
      </c>
      <c r="B70" s="12" t="s">
        <v>64</v>
      </c>
      <c r="C70" s="129">
        <v>7000</v>
      </c>
      <c r="D70" s="129">
        <v>75</v>
      </c>
      <c r="E70" s="127">
        <f t="shared" ref="E70:E71" si="7">+C70+D70</f>
        <v>7075</v>
      </c>
      <c r="F70" s="127">
        <v>75</v>
      </c>
      <c r="G70" s="127">
        <v>0</v>
      </c>
      <c r="H70" s="145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29">
        <v>78800</v>
      </c>
      <c r="D71" s="129">
        <v>-12680.29</v>
      </c>
      <c r="E71" s="127">
        <f t="shared" si="7"/>
        <v>66119.709999999992</v>
      </c>
      <c r="F71" s="127">
        <v>0</v>
      </c>
      <c r="G71" s="127">
        <v>0</v>
      </c>
      <c r="H71" s="145">
        <f t="shared" si="0"/>
        <v>66119.709999999992</v>
      </c>
    </row>
    <row r="72" spans="1:9" ht="12.75" customHeight="1" x14ac:dyDescent="0.25">
      <c r="A72" s="27"/>
      <c r="B72" s="14" t="s">
        <v>43</v>
      </c>
      <c r="C72" s="132">
        <f>SUM(C70:C71)</f>
        <v>85800</v>
      </c>
      <c r="D72" s="132">
        <f>SUM(D70:D71)</f>
        <v>-12605.29</v>
      </c>
      <c r="E72" s="132">
        <f>SUM(E70:E71)</f>
        <v>73194.709999999992</v>
      </c>
      <c r="F72" s="132">
        <f>SUM(F70:F71)</f>
        <v>75</v>
      </c>
      <c r="G72" s="132">
        <f>SUM(G70:G71)</f>
        <v>0</v>
      </c>
      <c r="H72" s="145">
        <f t="shared" si="0"/>
        <v>73119.709999999992</v>
      </c>
    </row>
    <row r="73" spans="1:9" ht="12.75" customHeight="1" x14ac:dyDescent="0.25">
      <c r="A73" s="28"/>
      <c r="B73" s="14" t="s">
        <v>24</v>
      </c>
      <c r="C73" s="132">
        <f>+C72+C69+C65+C52+C43</f>
        <v>2659864</v>
      </c>
      <c r="D73" s="132">
        <f>+D72+D69+D65+D52+D43</f>
        <v>-414912.74000000005</v>
      </c>
      <c r="E73" s="133">
        <f>+E72+E69+E65+E52+E43</f>
        <v>2244951.2600000002</v>
      </c>
      <c r="F73" s="134">
        <f>+F72+F69+F65+F52+F43</f>
        <v>1477403.93</v>
      </c>
      <c r="G73" s="147">
        <f>+G72+G69+G65+G52+G43</f>
        <v>0</v>
      </c>
      <c r="H73" s="148">
        <f t="shared" si="0"/>
        <v>767547.33000000031</v>
      </c>
    </row>
    <row r="74" spans="1:9" ht="12.75" customHeight="1" x14ac:dyDescent="0.25">
      <c r="A74" s="11">
        <v>55599</v>
      </c>
      <c r="B74" s="12" t="s">
        <v>66</v>
      </c>
      <c r="C74" s="129">
        <v>4710</v>
      </c>
      <c r="D74" s="129">
        <v>0</v>
      </c>
      <c r="E74" s="127">
        <f>+C74+D74</f>
        <v>4710</v>
      </c>
      <c r="F74" s="127">
        <v>2992.72</v>
      </c>
      <c r="G74" s="127">
        <v>0</v>
      </c>
      <c r="H74" s="145">
        <f t="shared" ref="H74:H100" si="8">+E74-F74-G74</f>
        <v>1717.2800000000002</v>
      </c>
    </row>
    <row r="75" spans="1:9" ht="12.75" customHeight="1" x14ac:dyDescent="0.25">
      <c r="A75" s="27"/>
      <c r="B75" s="14" t="s">
        <v>43</v>
      </c>
      <c r="C75" s="132">
        <f>SUM(C74)</f>
        <v>4710</v>
      </c>
      <c r="D75" s="132">
        <f>SUM(D74)</f>
        <v>0</v>
      </c>
      <c r="E75" s="132">
        <f>SUM(E74)</f>
        <v>4710</v>
      </c>
      <c r="F75" s="132">
        <f>SUM(F74)</f>
        <v>2992.72</v>
      </c>
      <c r="G75" s="132">
        <f>SUM(G74)</f>
        <v>0</v>
      </c>
      <c r="H75" s="145">
        <f t="shared" si="8"/>
        <v>1717.2800000000002</v>
      </c>
    </row>
    <row r="76" spans="1:9" ht="12.75" customHeight="1" x14ac:dyDescent="0.25">
      <c r="A76" s="11">
        <v>55601</v>
      </c>
      <c r="B76" s="12" t="s">
        <v>67</v>
      </c>
      <c r="C76" s="129">
        <v>48000</v>
      </c>
      <c r="D76" s="129">
        <v>-11975.72</v>
      </c>
      <c r="E76" s="127">
        <f t="shared" ref="E76:E78" si="9">+C76+D76</f>
        <v>36024.28</v>
      </c>
      <c r="F76" s="127">
        <v>36024.28</v>
      </c>
      <c r="G76" s="127">
        <v>0</v>
      </c>
      <c r="H76" s="145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129">
        <v>26000</v>
      </c>
      <c r="D77" s="129">
        <v>13004.99</v>
      </c>
      <c r="E77" s="127">
        <f t="shared" si="9"/>
        <v>39004.99</v>
      </c>
      <c r="F77" s="127">
        <v>39004.99</v>
      </c>
      <c r="G77" s="127">
        <v>0</v>
      </c>
      <c r="H77" s="145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129">
        <v>25</v>
      </c>
      <c r="D78" s="129">
        <v>0</v>
      </c>
      <c r="E78" s="127">
        <f t="shared" si="9"/>
        <v>25</v>
      </c>
      <c r="F78" s="127">
        <v>25</v>
      </c>
      <c r="G78" s="129">
        <v>0</v>
      </c>
      <c r="H78" s="145">
        <f t="shared" si="8"/>
        <v>0</v>
      </c>
    </row>
    <row r="79" spans="1:9" ht="12.75" customHeight="1" x14ac:dyDescent="0.25">
      <c r="A79" s="27"/>
      <c r="B79" s="14" t="s">
        <v>43</v>
      </c>
      <c r="C79" s="132">
        <f>SUM(C76:C78)</f>
        <v>74025</v>
      </c>
      <c r="D79" s="132">
        <f>SUM(D76:D77)</f>
        <v>1029.2700000000004</v>
      </c>
      <c r="E79" s="132">
        <f>SUM(E76:E78)</f>
        <v>75054.26999999999</v>
      </c>
      <c r="F79" s="132">
        <f>SUM(F76:F78)</f>
        <v>75054.26999999999</v>
      </c>
      <c r="G79" s="132">
        <f>SUM(G76:G78)</f>
        <v>0</v>
      </c>
      <c r="H79" s="145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132">
        <f>+C79+C75</f>
        <v>78735</v>
      </c>
      <c r="D80" s="132">
        <f>+D75+D79</f>
        <v>1029.2700000000004</v>
      </c>
      <c r="E80" s="133">
        <f>+E79+E75</f>
        <v>79764.26999999999</v>
      </c>
      <c r="F80" s="134">
        <f>+F79+F75</f>
        <v>78046.989999999991</v>
      </c>
      <c r="G80" s="147">
        <f>+G75+G79</f>
        <v>0</v>
      </c>
      <c r="H80" s="148">
        <f t="shared" si="8"/>
        <v>1717.2799999999988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29">
        <v>4000</v>
      </c>
      <c r="D81" s="129">
        <v>0</v>
      </c>
      <c r="E81" s="127">
        <f t="shared" ref="E81:E82" si="10">+C81+D81</f>
        <v>4000</v>
      </c>
      <c r="F81" s="127"/>
      <c r="G81" s="129">
        <v>0</v>
      </c>
      <c r="H81" s="145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29">
        <v>0</v>
      </c>
      <c r="D82" s="129">
        <v>0</v>
      </c>
      <c r="E82" s="127">
        <f t="shared" si="10"/>
        <v>0</v>
      </c>
      <c r="F82" s="127">
        <v>0</v>
      </c>
      <c r="G82" s="129">
        <v>0</v>
      </c>
      <c r="H82" s="145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2">
        <f>C82+C81</f>
        <v>4000</v>
      </c>
      <c r="D83" s="132">
        <f>SUM(D81:D82)</f>
        <v>0</v>
      </c>
      <c r="E83" s="132">
        <f>SUM(E81:E82)</f>
        <v>4000</v>
      </c>
      <c r="F83" s="132">
        <f>SUM(F81:F82)</f>
        <v>0</v>
      </c>
      <c r="G83" s="132">
        <f>SUM(G81)</f>
        <v>0</v>
      </c>
      <c r="H83" s="146">
        <f t="shared" si="8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29">
        <v>5500</v>
      </c>
      <c r="D84" s="129">
        <v>0</v>
      </c>
      <c r="E84" s="127">
        <f>+C84+D84</f>
        <v>5500</v>
      </c>
      <c r="F84" s="127">
        <v>5242.17</v>
      </c>
      <c r="G84" s="129">
        <v>0</v>
      </c>
      <c r="H84" s="145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49">
        <f>SUM(C84)</f>
        <v>5500</v>
      </c>
      <c r="D85" s="149">
        <f>SUM(D84)</f>
        <v>0</v>
      </c>
      <c r="E85" s="149">
        <f>SUM(E84)</f>
        <v>5500</v>
      </c>
      <c r="F85" s="149">
        <f>SUM(F84)</f>
        <v>5242.17</v>
      </c>
      <c r="G85" s="149">
        <f>SUM(G84)</f>
        <v>0</v>
      </c>
      <c r="H85" s="150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1">
        <f>+C83+C85</f>
        <v>9500</v>
      </c>
      <c r="D86" s="151">
        <f t="shared" ref="D86:H86" si="11">+D83+D85</f>
        <v>0</v>
      </c>
      <c r="E86" s="152">
        <f t="shared" si="11"/>
        <v>9500</v>
      </c>
      <c r="F86" s="153">
        <f t="shared" si="11"/>
        <v>5242.17</v>
      </c>
      <c r="G86" s="154">
        <f t="shared" si="11"/>
        <v>0</v>
      </c>
      <c r="H86" s="155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141"/>
      <c r="D87" s="141"/>
      <c r="E87" s="141"/>
      <c r="F87" s="141"/>
      <c r="G87" s="141"/>
      <c r="H87" s="141"/>
      <c r="I87" s="30"/>
    </row>
    <row r="88" spans="1:9" s="31" customFormat="1" ht="12.75" customHeight="1" x14ac:dyDescent="0.25">
      <c r="A88" s="22"/>
      <c r="B88" s="22"/>
      <c r="C88" s="141"/>
      <c r="D88" s="141"/>
      <c r="E88" s="141"/>
      <c r="F88" s="141"/>
      <c r="G88" s="141"/>
      <c r="H88" s="141"/>
      <c r="I88" s="30"/>
    </row>
    <row r="89" spans="1:9" s="31" customFormat="1" ht="12.75" customHeight="1" x14ac:dyDescent="0.25">
      <c r="A89" s="22"/>
      <c r="B89" s="22"/>
      <c r="C89" s="141"/>
      <c r="D89" s="141"/>
      <c r="E89" s="141"/>
      <c r="F89" s="141"/>
      <c r="G89" s="141"/>
      <c r="H89" s="141"/>
      <c r="I89" s="30"/>
    </row>
    <row r="90" spans="1:9" s="31" customFormat="1" ht="12.75" customHeight="1" thickBot="1" x14ac:dyDescent="0.3">
      <c r="A90" s="22"/>
      <c r="B90" s="22"/>
      <c r="C90" s="141"/>
      <c r="D90" s="141"/>
      <c r="E90" s="141"/>
      <c r="F90" s="141"/>
      <c r="G90" s="141"/>
      <c r="H90" s="141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6">
        <v>3060</v>
      </c>
      <c r="D92" s="156">
        <v>-125</v>
      </c>
      <c r="E92" s="143">
        <f t="shared" ref="E92:E97" si="12">+C92+D92</f>
        <v>2935</v>
      </c>
      <c r="F92" s="143">
        <v>0</v>
      </c>
      <c r="G92" s="156">
        <v>0</v>
      </c>
      <c r="H92" s="144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0">
        <v>6760</v>
      </c>
      <c r="D93" s="130">
        <v>0</v>
      </c>
      <c r="E93" s="127">
        <f t="shared" si="12"/>
        <v>6760</v>
      </c>
      <c r="F93" s="127">
        <v>0</v>
      </c>
      <c r="G93" s="130">
        <v>0</v>
      </c>
      <c r="H93" s="145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0">
        <v>500</v>
      </c>
      <c r="D94" s="130">
        <v>0</v>
      </c>
      <c r="E94" s="127">
        <f t="shared" si="12"/>
        <v>500</v>
      </c>
      <c r="F94" s="127">
        <v>0</v>
      </c>
      <c r="G94" s="130">
        <v>0</v>
      </c>
      <c r="H94" s="145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0">
        <v>16000</v>
      </c>
      <c r="D95" s="130">
        <v>0</v>
      </c>
      <c r="E95" s="127">
        <f t="shared" si="12"/>
        <v>16000</v>
      </c>
      <c r="F95" s="127">
        <v>0</v>
      </c>
      <c r="G95" s="130">
        <v>0</v>
      </c>
      <c r="H95" s="145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29">
        <v>1000</v>
      </c>
      <c r="D96" s="129">
        <v>0</v>
      </c>
      <c r="E96" s="127">
        <f t="shared" si="12"/>
        <v>1000</v>
      </c>
      <c r="F96" s="127">
        <v>0</v>
      </c>
      <c r="G96" s="129">
        <v>0</v>
      </c>
      <c r="H96" s="145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29">
        <v>0</v>
      </c>
      <c r="D97" s="129">
        <v>125</v>
      </c>
      <c r="E97" s="127">
        <f t="shared" si="12"/>
        <v>125</v>
      </c>
      <c r="F97" s="127">
        <v>125</v>
      </c>
      <c r="G97" s="129">
        <v>0</v>
      </c>
      <c r="H97" s="145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2">
        <f>SUM(C92:C97)</f>
        <v>27320</v>
      </c>
      <c r="D98" s="132">
        <f>SUM(D92:D97)</f>
        <v>0</v>
      </c>
      <c r="E98" s="132">
        <f>SUM(E92:E97)</f>
        <v>27320</v>
      </c>
      <c r="F98" s="132">
        <f>SUM(F92:F97)</f>
        <v>125</v>
      </c>
      <c r="G98" s="132">
        <f>SUM(G96)</f>
        <v>0</v>
      </c>
      <c r="H98" s="146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29">
        <v>9235</v>
      </c>
      <c r="D99" s="129"/>
      <c r="E99" s="127">
        <f>+C99+D99</f>
        <v>9235</v>
      </c>
      <c r="F99" s="129">
        <v>0</v>
      </c>
      <c r="G99" s="129">
        <v>0</v>
      </c>
      <c r="H99" s="145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7">
        <f>+C99</f>
        <v>9235</v>
      </c>
      <c r="D100" s="157">
        <f>+D99</f>
        <v>0</v>
      </c>
      <c r="E100" s="158">
        <f>+E99</f>
        <v>9235</v>
      </c>
      <c r="F100" s="158">
        <f>+F99</f>
        <v>0</v>
      </c>
      <c r="G100" s="158">
        <f>SUM(G99)</f>
        <v>0</v>
      </c>
      <c r="H100" s="159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0">
        <f>+C98+C100</f>
        <v>36555</v>
      </c>
      <c r="D101" s="160">
        <f>+D100+D98</f>
        <v>0</v>
      </c>
      <c r="E101" s="161">
        <f>+E100+E98</f>
        <v>36555</v>
      </c>
      <c r="F101" s="162">
        <f>+F100+F98</f>
        <v>125</v>
      </c>
      <c r="G101" s="163">
        <v>0</v>
      </c>
      <c r="H101" s="164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5">
        <f>+C101+C86+C80+C73+C24</f>
        <v>10687404</v>
      </c>
      <c r="D102" s="166">
        <f>+D101+D86+D80+D73+D24</f>
        <v>0</v>
      </c>
      <c r="E102" s="167">
        <f>+E24+E73+E80+E101+E86</f>
        <v>10687404</v>
      </c>
      <c r="F102" s="168">
        <f>+F24+F73+F80+F101+F86</f>
        <v>3922598.8099999996</v>
      </c>
      <c r="G102" s="169">
        <f>+G24+G73+G80+G101+G86</f>
        <v>112147.01000000001</v>
      </c>
      <c r="H102" s="170">
        <f>+E102-F102-G102</f>
        <v>6652658.1800000006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.31496062992125984" footer="0.31496062992125984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ENE 2020</vt:lpstr>
      <vt:lpstr>EJECUCION FEB 2020</vt:lpstr>
      <vt:lpstr>EJECUCION 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2020-05-01T13:52:13Z</dcterms:modified>
</cp:coreProperties>
</file>